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workbookProtection workbookAlgorithmName="SHA-512" workbookHashValue="DF2OD2yCI08uG5FW+JSFnyd9nA7ohRoQ/P1JK8Jkk0nJNHSKRfAUi42yg+Z7qCWzXR98Z7t6/UdUV7DLVnIpnA==" workbookSaltValue="xoFcb6sQ515BIbxi0yHUiA==" workbookSpinCount="100000" lockStructure="1"/>
  <bookViews>
    <workbookView xWindow="-120" yWindow="-120" windowWidth="23256" windowHeight="13176"/>
  </bookViews>
  <sheets>
    <sheet name="SAŽETAK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</sheets>
  <externalReferences>
    <externalReference r:id="rId6"/>
  </externalReferences>
  <calcPr calcId="14562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7" l="1"/>
  <c r="G12" i="7"/>
  <c r="H12" i="7"/>
  <c r="E12" i="7"/>
  <c r="N14" i="3" l="1"/>
  <c r="N13" i="3" s="1"/>
  <c r="O14" i="3"/>
  <c r="O13" i="3" s="1"/>
  <c r="N36" i="3"/>
  <c r="O36" i="3"/>
  <c r="H10" i="7"/>
  <c r="G10" i="7"/>
  <c r="M40" i="3"/>
  <c r="K40" i="3"/>
  <c r="J40" i="3"/>
  <c r="I40" i="3"/>
  <c r="H40" i="3"/>
  <c r="G40" i="3"/>
  <c r="F40" i="3"/>
  <c r="E40" i="3"/>
  <c r="M17" i="3" l="1"/>
  <c r="M14" i="3"/>
  <c r="M36" i="3"/>
  <c r="M13" i="3"/>
  <c r="K17" i="3"/>
  <c r="J17" i="3"/>
  <c r="I17" i="3"/>
  <c r="H17" i="3"/>
  <c r="G17" i="3"/>
  <c r="F17" i="3"/>
  <c r="E17" i="3"/>
  <c r="K16" i="3"/>
  <c r="J16" i="3"/>
  <c r="I16" i="3"/>
  <c r="H16" i="3"/>
  <c r="G16" i="3"/>
  <c r="F16" i="3"/>
  <c r="E16" i="3"/>
  <c r="K15" i="3"/>
  <c r="J15" i="3"/>
  <c r="I15" i="3"/>
  <c r="H15" i="3"/>
  <c r="G15" i="3"/>
  <c r="F15" i="3"/>
  <c r="E15" i="3"/>
  <c r="K14" i="3"/>
  <c r="J14" i="3"/>
  <c r="I14" i="3"/>
  <c r="H14" i="3"/>
  <c r="G14" i="3"/>
  <c r="F14" i="3"/>
  <c r="E14" i="3"/>
  <c r="K13" i="3"/>
  <c r="J13" i="3"/>
  <c r="I13" i="3"/>
  <c r="H13" i="3"/>
  <c r="G13" i="3"/>
  <c r="F13" i="3"/>
  <c r="E13" i="3"/>
  <c r="K12" i="3"/>
  <c r="J12" i="3"/>
  <c r="I12" i="3"/>
  <c r="H12" i="3"/>
  <c r="G12" i="3"/>
  <c r="F12" i="3"/>
  <c r="E12" i="3"/>
  <c r="K11" i="3"/>
  <c r="J11" i="3"/>
  <c r="I11" i="3"/>
  <c r="H11" i="3"/>
  <c r="G11" i="3"/>
  <c r="F11" i="3"/>
  <c r="E11" i="3"/>
  <c r="H47" i="3" l="1"/>
  <c r="G47" i="3"/>
  <c r="F47" i="3"/>
  <c r="E47" i="3"/>
  <c r="K46" i="3"/>
  <c r="J46" i="3"/>
  <c r="I46" i="3"/>
  <c r="H46" i="3"/>
  <c r="G46" i="3"/>
  <c r="F46" i="3"/>
  <c r="E46" i="3"/>
  <c r="K45" i="3"/>
  <c r="J45" i="3"/>
  <c r="I45" i="3"/>
  <c r="K44" i="3"/>
  <c r="J44" i="3"/>
  <c r="I44" i="3"/>
  <c r="H44" i="3"/>
  <c r="G44" i="3"/>
  <c r="F44" i="3"/>
  <c r="E44" i="3"/>
  <c r="K43" i="3"/>
  <c r="K42" i="3" s="1"/>
  <c r="J43" i="3"/>
  <c r="I43" i="3"/>
  <c r="H43" i="3"/>
  <c r="G43" i="3"/>
  <c r="F43" i="3"/>
  <c r="E43" i="3"/>
  <c r="J42" i="3"/>
  <c r="J41" i="3" s="1"/>
  <c r="I42" i="3"/>
  <c r="I41" i="3" s="1"/>
  <c r="H42" i="3"/>
  <c r="H41" i="3" s="1"/>
  <c r="G42" i="3"/>
  <c r="G41" i="3" s="1"/>
  <c r="F42" i="3"/>
  <c r="F41" i="3" s="1"/>
  <c r="E42" i="3"/>
  <c r="E41" i="3" s="1"/>
  <c r="J37" i="3"/>
  <c r="I37" i="3"/>
  <c r="H37" i="3"/>
  <c r="G37" i="3"/>
  <c r="F37" i="3"/>
  <c r="E37" i="3"/>
  <c r="L36" i="3"/>
  <c r="K36" i="3"/>
  <c r="J36" i="3"/>
  <c r="I36" i="3"/>
  <c r="H36" i="3"/>
  <c r="G36" i="3"/>
  <c r="F36" i="3"/>
  <c r="E36" i="3"/>
  <c r="K35" i="3"/>
  <c r="J35" i="3"/>
  <c r="I35" i="3"/>
  <c r="H35" i="3"/>
  <c r="G35" i="3"/>
  <c r="F35" i="3"/>
  <c r="E35" i="3"/>
  <c r="K34" i="3"/>
  <c r="J34" i="3"/>
  <c r="I34" i="3"/>
  <c r="H34" i="3"/>
  <c r="G34" i="3"/>
  <c r="F34" i="3"/>
  <c r="E34" i="3"/>
  <c r="K32" i="3"/>
  <c r="J32" i="3"/>
  <c r="I32" i="3"/>
  <c r="H32" i="3"/>
  <c r="G32" i="3"/>
  <c r="F32" i="3"/>
  <c r="E32" i="3"/>
  <c r="K31" i="3"/>
  <c r="J31" i="3"/>
  <c r="I31" i="3"/>
  <c r="H31" i="3"/>
  <c r="G31" i="3"/>
  <c r="F31" i="3"/>
  <c r="E31" i="3"/>
  <c r="K30" i="3"/>
  <c r="J30" i="3"/>
  <c r="I30" i="3"/>
  <c r="H30" i="3"/>
  <c r="G30" i="3"/>
  <c r="F30" i="3"/>
  <c r="E30" i="3"/>
  <c r="K28" i="3"/>
  <c r="J28" i="3"/>
  <c r="I28" i="3"/>
  <c r="H28" i="3"/>
  <c r="G28" i="3"/>
  <c r="F28" i="3"/>
  <c r="E28" i="3"/>
  <c r="K27" i="3"/>
  <c r="J27" i="3"/>
  <c r="I27" i="3"/>
  <c r="H27" i="3"/>
  <c r="G27" i="3"/>
  <c r="F27" i="3"/>
  <c r="E27" i="3"/>
  <c r="K26" i="3"/>
  <c r="J26" i="3"/>
  <c r="I26" i="3"/>
  <c r="H26" i="3"/>
  <c r="G26" i="3"/>
  <c r="F26" i="3"/>
  <c r="E26" i="3"/>
  <c r="K41" i="3" l="1"/>
  <c r="K37" i="3"/>
  <c r="G16" i="7"/>
  <c r="H16" i="7"/>
  <c r="G18" i="7"/>
  <c r="H18" i="7"/>
  <c r="G21" i="7"/>
  <c r="H21" i="7"/>
  <c r="G24" i="7"/>
  <c r="H24" i="7"/>
  <c r="G29" i="7"/>
  <c r="H29" i="7"/>
  <c r="G36" i="7"/>
  <c r="H36" i="7"/>
  <c r="G47" i="7"/>
  <c r="H47" i="7"/>
  <c r="G54" i="7"/>
  <c r="H54" i="7"/>
  <c r="G60" i="7"/>
  <c r="G59" i="7" s="1"/>
  <c r="N32" i="3" s="1"/>
  <c r="H60" i="7"/>
  <c r="H59" i="7" s="1"/>
  <c r="O32" i="3" s="1"/>
  <c r="G63" i="7"/>
  <c r="G62" i="7" s="1"/>
  <c r="N40" i="3" s="1"/>
  <c r="H63" i="7"/>
  <c r="H62" i="7" s="1"/>
  <c r="O40" i="3" s="1"/>
  <c r="G68" i="7"/>
  <c r="H68" i="7"/>
  <c r="G70" i="7"/>
  <c r="H70" i="7"/>
  <c r="G73" i="7"/>
  <c r="H73" i="7"/>
  <c r="G75" i="7"/>
  <c r="H75" i="7"/>
  <c r="G81" i="7"/>
  <c r="G80" i="7" s="1"/>
  <c r="N43" i="3" s="1"/>
  <c r="H81" i="7"/>
  <c r="H80" i="7" s="1"/>
  <c r="O43" i="3" s="1"/>
  <c r="G85" i="7"/>
  <c r="G84" i="7" s="1"/>
  <c r="N46" i="3" s="1"/>
  <c r="H85" i="7"/>
  <c r="H84" i="7" s="1"/>
  <c r="O46" i="3" s="1"/>
  <c r="G90" i="7"/>
  <c r="G89" i="7" s="1"/>
  <c r="N44" i="3" s="1"/>
  <c r="H90" i="7"/>
  <c r="H89" i="7" s="1"/>
  <c r="O44" i="3" s="1"/>
  <c r="G93" i="7"/>
  <c r="G92" i="7" s="1"/>
  <c r="N47" i="3" s="1"/>
  <c r="H93" i="7"/>
  <c r="H92" i="7" s="1"/>
  <c r="O47" i="3" s="1"/>
  <c r="F10" i="7"/>
  <c r="F77" i="7"/>
  <c r="F90" i="7"/>
  <c r="F89" i="7" s="1"/>
  <c r="M44" i="3" s="1"/>
  <c r="F68" i="7"/>
  <c r="F70" i="7"/>
  <c r="F75" i="7"/>
  <c r="F73" i="7"/>
  <c r="F60" i="7"/>
  <c r="F59" i="7" s="1"/>
  <c r="M32" i="3" s="1"/>
  <c r="F63" i="7"/>
  <c r="F62" i="7" s="1"/>
  <c r="F54" i="7"/>
  <c r="M35" i="3" s="1"/>
  <c r="M34" i="3" s="1"/>
  <c r="F36" i="7"/>
  <c r="E90" i="7"/>
  <c r="E89" i="7" s="1"/>
  <c r="L44" i="3" s="1"/>
  <c r="E75" i="7"/>
  <c r="E73" i="7"/>
  <c r="E72" i="7" s="1"/>
  <c r="L33" i="3" s="1"/>
  <c r="E68" i="7"/>
  <c r="E70" i="7"/>
  <c r="F93" i="7"/>
  <c r="E93" i="7"/>
  <c r="F92" i="7"/>
  <c r="M47" i="3" s="1"/>
  <c r="E92" i="7"/>
  <c r="L47" i="3" s="1"/>
  <c r="E62" i="7"/>
  <c r="L40" i="3" s="1"/>
  <c r="E60" i="7"/>
  <c r="L35" i="3"/>
  <c r="L34" i="3" s="1"/>
  <c r="O45" i="3" l="1"/>
  <c r="O37" i="3" s="1"/>
  <c r="N45" i="3"/>
  <c r="N37" i="3" s="1"/>
  <c r="O42" i="3"/>
  <c r="N42" i="3"/>
  <c r="O41" i="3"/>
  <c r="H53" i="7"/>
  <c r="O35" i="3"/>
  <c r="O34" i="3" s="1"/>
  <c r="G53" i="7"/>
  <c r="N35" i="3"/>
  <c r="N34" i="3" s="1"/>
  <c r="E58" i="7"/>
  <c r="E57" i="7" s="1"/>
  <c r="E10" i="7" s="1"/>
  <c r="L14" i="3" s="1"/>
  <c r="L13" i="3" s="1"/>
  <c r="L32" i="3"/>
  <c r="H88" i="7"/>
  <c r="G88" i="7"/>
  <c r="F58" i="7"/>
  <c r="F67" i="7"/>
  <c r="M29" i="3" s="1"/>
  <c r="H79" i="7"/>
  <c r="H78" i="7" s="1"/>
  <c r="G79" i="7"/>
  <c r="G78" i="7" s="1"/>
  <c r="H67" i="7"/>
  <c r="O29" i="3" s="1"/>
  <c r="G67" i="7"/>
  <c r="N29" i="3" s="1"/>
  <c r="H58" i="7"/>
  <c r="G58" i="7"/>
  <c r="H23" i="7"/>
  <c r="O31" i="3" s="1"/>
  <c r="G23" i="7"/>
  <c r="N31" i="3" s="1"/>
  <c r="H15" i="7"/>
  <c r="O28" i="3" s="1"/>
  <c r="O27" i="3" s="1"/>
  <c r="G15" i="7"/>
  <c r="N28" i="3" s="1"/>
  <c r="N27" i="3" s="1"/>
  <c r="E88" i="7"/>
  <c r="E87" i="7" s="1"/>
  <c r="E67" i="7"/>
  <c r="N41" i="3" l="1"/>
  <c r="N17" i="3"/>
  <c r="G77" i="7"/>
  <c r="O17" i="3"/>
  <c r="H77" i="7"/>
  <c r="E66" i="7"/>
  <c r="E65" i="7" s="1"/>
  <c r="E11" i="7" s="1"/>
  <c r="L29" i="3"/>
  <c r="J13" i="1"/>
  <c r="I13" i="1"/>
  <c r="H14" i="7"/>
  <c r="H13" i="7" s="1"/>
  <c r="G14" i="7"/>
  <c r="G13" i="7" s="1"/>
  <c r="O16" i="3" l="1"/>
  <c r="O15" i="3" s="1"/>
  <c r="H9" i="7"/>
  <c r="N16" i="3"/>
  <c r="N15" i="3" s="1"/>
  <c r="G9" i="7"/>
  <c r="L12" i="3"/>
  <c r="L11" i="3" s="1"/>
  <c r="L21" i="3"/>
  <c r="F10" i="1"/>
  <c r="F53" i="7" l="1"/>
  <c r="H102" i="7" l="1"/>
  <c r="H100" i="7"/>
  <c r="H99" i="7" l="1"/>
  <c r="H98" i="7" s="1"/>
  <c r="H95" i="7" s="1"/>
  <c r="G102" i="7"/>
  <c r="G100" i="7"/>
  <c r="F102" i="7"/>
  <c r="F100" i="7"/>
  <c r="F88" i="7" s="1"/>
  <c r="F85" i="7"/>
  <c r="F81" i="7"/>
  <c r="F80" i="7" s="1"/>
  <c r="M43" i="3" s="1"/>
  <c r="M42" i="3" s="1"/>
  <c r="F47" i="7"/>
  <c r="F29" i="7"/>
  <c r="F24" i="7"/>
  <c r="F23" i="7" s="1"/>
  <c r="M31" i="3" s="1"/>
  <c r="F21" i="7"/>
  <c r="F18" i="7"/>
  <c r="F16" i="7"/>
  <c r="F84" i="7" l="1"/>
  <c r="M46" i="3" s="1"/>
  <c r="M45" i="3" s="1"/>
  <c r="K21" i="3"/>
  <c r="K20" i="3" s="1"/>
  <c r="F15" i="7"/>
  <c r="G99" i="7"/>
  <c r="G96" i="7" s="1"/>
  <c r="G72" i="7" s="1"/>
  <c r="H96" i="7"/>
  <c r="H72" i="7" s="1"/>
  <c r="F79" i="7"/>
  <c r="F99" i="7"/>
  <c r="F98" i="7" s="1"/>
  <c r="F95" i="7" s="1"/>
  <c r="G98" i="7"/>
  <c r="G95" i="7" s="1"/>
  <c r="H66" i="7" l="1"/>
  <c r="O33" i="3"/>
  <c r="O30" i="3" s="1"/>
  <c r="O26" i="3" s="1"/>
  <c r="J12" i="1" s="1"/>
  <c r="J11" i="1" s="1"/>
  <c r="G66" i="7"/>
  <c r="N33" i="3"/>
  <c r="N30" i="3" s="1"/>
  <c r="N26" i="3" s="1"/>
  <c r="I12" i="1" s="1"/>
  <c r="I11" i="1" s="1"/>
  <c r="M37" i="3"/>
  <c r="M41" i="3"/>
  <c r="H13" i="1" s="1"/>
  <c r="F14" i="7"/>
  <c r="M28" i="3"/>
  <c r="M27" i="3" s="1"/>
  <c r="H65" i="7"/>
  <c r="H110" i="7"/>
  <c r="G65" i="7"/>
  <c r="G110" i="7"/>
  <c r="K19" i="3"/>
  <c r="F12" i="1"/>
  <c r="F96" i="7"/>
  <c r="G11" i="7" l="1"/>
  <c r="N12" i="3" s="1"/>
  <c r="N11" i="3" s="1"/>
  <c r="N10" i="3" s="1"/>
  <c r="H11" i="7"/>
  <c r="F13" i="7"/>
  <c r="O21" i="3"/>
  <c r="O20" i="3" s="1"/>
  <c r="O19" i="3" s="1"/>
  <c r="H109" i="7"/>
  <c r="G8" i="7"/>
  <c r="G7" i="7" s="1"/>
  <c r="G6" i="7" s="1"/>
  <c r="I9" i="1"/>
  <c r="N21" i="3"/>
  <c r="N20" i="3" s="1"/>
  <c r="N19" i="3" s="1"/>
  <c r="G109" i="7"/>
  <c r="F9" i="1"/>
  <c r="K10" i="3"/>
  <c r="F72" i="7"/>
  <c r="H111" i="7"/>
  <c r="K12" i="5"/>
  <c r="K11" i="5" s="1"/>
  <c r="K10" i="5" s="1"/>
  <c r="F66" i="7" l="1"/>
  <c r="M33" i="3"/>
  <c r="M30" i="3" s="1"/>
  <c r="M26" i="3" s="1"/>
  <c r="H12" i="1" s="1"/>
  <c r="H11" i="1" s="1"/>
  <c r="F65" i="7"/>
  <c r="F11" i="7" s="1"/>
  <c r="F110" i="7"/>
  <c r="O12" i="3"/>
  <c r="O11" i="3" s="1"/>
  <c r="O10" i="3" s="1"/>
  <c r="J9" i="1" s="1"/>
  <c r="H8" i="7"/>
  <c r="F9" i="7"/>
  <c r="F109" i="7" s="1"/>
  <c r="M16" i="3"/>
  <c r="M15" i="3" s="1"/>
  <c r="H12" i="5"/>
  <c r="H11" i="5" s="1"/>
  <c r="H10" i="5" s="1"/>
  <c r="G111" i="7"/>
  <c r="E85" i="7"/>
  <c r="E84" i="7" s="1"/>
  <c r="L46" i="3" s="1"/>
  <c r="L45" i="3" s="1"/>
  <c r="F8" i="7" l="1"/>
  <c r="H7" i="7"/>
  <c r="H6" i="7" s="1"/>
  <c r="L12" i="5"/>
  <c r="L11" i="5" s="1"/>
  <c r="L10" i="5" s="1"/>
  <c r="M12" i="3"/>
  <c r="M11" i="3" s="1"/>
  <c r="M10" i="3" s="1"/>
  <c r="H9" i="1" s="1"/>
  <c r="M21" i="3"/>
  <c r="M20" i="3" s="1"/>
  <c r="M19" i="3" s="1"/>
  <c r="F7" i="7"/>
  <c r="F6" i="7" s="1"/>
  <c r="J12" i="5"/>
  <c r="J11" i="5" s="1"/>
  <c r="J10" i="5" s="1"/>
  <c r="G21" i="1"/>
  <c r="F21" i="1"/>
  <c r="J21" i="1" l="1"/>
  <c r="I21" i="1"/>
  <c r="H21" i="1"/>
  <c r="G21" i="3" l="1"/>
  <c r="E53" i="7"/>
  <c r="E81" i="7"/>
  <c r="E80" i="7" s="1"/>
  <c r="E102" i="7"/>
  <c r="E100" i="7"/>
  <c r="E21" i="3"/>
  <c r="E20" i="3" s="1"/>
  <c r="E79" i="7" l="1"/>
  <c r="E78" i="7" s="1"/>
  <c r="L43" i="3"/>
  <c r="L42" i="3" s="1"/>
  <c r="L20" i="3"/>
  <c r="G20" i="3"/>
  <c r="E99" i="7"/>
  <c r="E23" i="7"/>
  <c r="L31" i="3" s="1"/>
  <c r="L30" i="3" s="1"/>
  <c r="L37" i="3" l="1"/>
  <c r="L41" i="3"/>
  <c r="G13" i="1" s="1"/>
  <c r="E77" i="7"/>
  <c r="L17" i="3"/>
  <c r="E15" i="7"/>
  <c r="H21" i="3"/>
  <c r="E98" i="7"/>
  <c r="E95" i="7" s="1"/>
  <c r="E96" i="7"/>
  <c r="E14" i="7" l="1"/>
  <c r="E110" i="7" s="1"/>
  <c r="L28" i="3"/>
  <c r="L27" i="3" s="1"/>
  <c r="L26" i="3" s="1"/>
  <c r="G12" i="1" s="1"/>
  <c r="E13" i="7"/>
  <c r="I21" i="3"/>
  <c r="I20" i="3" s="1"/>
  <c r="J21" i="3"/>
  <c r="J20" i="3" s="1"/>
  <c r="H20" i="3"/>
  <c r="F21" i="3"/>
  <c r="E9" i="7" l="1"/>
  <c r="E8" i="7" s="1"/>
  <c r="L16" i="3"/>
  <c r="L15" i="3" s="1"/>
  <c r="L10" i="3" s="1"/>
  <c r="G9" i="1" s="1"/>
  <c r="E7" i="7"/>
  <c r="E6" i="7"/>
  <c r="F20" i="3"/>
  <c r="I12" i="5" l="1"/>
  <c r="I11" i="5" s="1"/>
  <c r="I10" i="5" s="1"/>
  <c r="D12" i="5"/>
  <c r="D11" i="5" s="1"/>
  <c r="E12" i="5" l="1"/>
  <c r="E11" i="5" s="1"/>
  <c r="E10" i="5" s="1"/>
  <c r="J8" i="1"/>
  <c r="H19" i="3" l="1"/>
  <c r="H10" i="3" s="1"/>
  <c r="J14" i="1"/>
  <c r="F12" i="5" l="1"/>
  <c r="F11" i="5" s="1"/>
  <c r="F10" i="5" s="1"/>
  <c r="G12" i="5"/>
  <c r="G11" i="5" s="1"/>
  <c r="G10" i="5" s="1"/>
  <c r="B12" i="5"/>
  <c r="B11" i="5" s="1"/>
  <c r="I19" i="3" l="1"/>
  <c r="I10" i="3" s="1"/>
  <c r="C12" i="5"/>
  <c r="C11" i="5" s="1"/>
  <c r="C10" i="5" s="1"/>
  <c r="E19" i="3"/>
  <c r="E10" i="3" s="1"/>
  <c r="F19" i="3" l="1"/>
  <c r="F10" i="3" s="1"/>
  <c r="G19" i="3"/>
  <c r="G10" i="3" s="1"/>
  <c r="F8" i="1" l="1"/>
  <c r="F13" i="1"/>
  <c r="F11" i="1" s="1"/>
  <c r="F14" i="1" l="1"/>
  <c r="G11" i="1" l="1"/>
  <c r="I8" i="1"/>
  <c r="I14" i="1" s="1"/>
  <c r="L19" i="3"/>
  <c r="G8" i="1"/>
  <c r="G14" i="1" l="1"/>
  <c r="J19" i="3"/>
  <c r="J10" i="3" s="1"/>
  <c r="E109" i="7" l="1"/>
  <c r="E111" i="7" s="1"/>
  <c r="H8" i="1"/>
  <c r="H14" i="1" s="1"/>
  <c r="F111" i="7"/>
</calcChain>
</file>

<file path=xl/sharedStrings.xml><?xml version="1.0" encoding="utf-8"?>
<sst xmlns="http://schemas.openxmlformats.org/spreadsheetml/2006/main" count="307" uniqueCount="157">
  <si>
    <t>PRIHODI POSLOVANJA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</si>
  <si>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</si>
  <si>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</si>
  <si>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</si>
  <si>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</si>
  <si>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</si>
  <si>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Izvršenje 2021.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</si>
  <si>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</si>
  <si>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</si>
  <si>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</si>
  <si>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</si>
  <si>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</si>
  <si>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</si>
  <si>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</si>
  <si>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</si>
  <si>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RASHODI POSLOVANJA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</si>
  <si>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</si>
  <si>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</si>
  <si>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</si>
  <si>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</si>
  <si>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</si>
  <si>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</si>
  <si>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BROJČANA OZNAKA I NAZIV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</si>
  <si>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</si>
  <si>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</si>
  <si>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</si>
  <si>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</si>
  <si>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</si>
  <si>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</si>
  <si>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</si>
  <si>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</si>
  <si>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</si>
  <si>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</si>
  <si>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</si>
  <si>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</si>
  <si>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</si>
  <si>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</si>
  <si>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</si>
  <si>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</si>
  <si>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</si>
  <si>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</si>
  <si>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</si>
  <si>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</si>
  <si>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Plan za 2023.</t>
  </si>
  <si>
    <t>Pomoći iz inozemstva i od subjekata unutar općeg proračuna</t>
  </si>
  <si>
    <t>Prihodi iz nadležnog proračuna i od HZZO-a temeljem ugovornih obveza</t>
  </si>
  <si>
    <t>Ostale pomoći</t>
  </si>
  <si>
    <t>Ostali prihodi za posebne namjene</t>
  </si>
  <si>
    <t>Rashodi za nabavu proizvedene dugotrajne imovine</t>
  </si>
  <si>
    <t>C) PRENESENI VIŠAK ILI PRENESENI MANJAK I VIŠEGODIŠNJI PLAN URAVNOTEŽENJA</t>
  </si>
  <si>
    <t>Naziv</t>
  </si>
  <si>
    <t>PROGRAM 5000</t>
  </si>
  <si>
    <t>Aktivnost A5000 01</t>
  </si>
  <si>
    <t>NAZIV AKTIVNOSTI:Administrativno, tehničko i stručno osoblje</t>
  </si>
  <si>
    <t>NAZIV PROGRAMA:Promicanje kulture</t>
  </si>
  <si>
    <t>Plaće (Bruto)</t>
  </si>
  <si>
    <t>Ostali rashodi za zaposlene</t>
  </si>
  <si>
    <t>Regres</t>
  </si>
  <si>
    <t>Darovi djeci zaposlenika i nagrada</t>
  </si>
  <si>
    <t>Doprinosi na plaće</t>
  </si>
  <si>
    <t>Doprinos za zdravstveno osiguranje</t>
  </si>
  <si>
    <t>Naknade troškova zaposlenima</t>
  </si>
  <si>
    <t>Dnevnice za službeni put</t>
  </si>
  <si>
    <t>Ostali troškovi službenih putovanja</t>
  </si>
  <si>
    <t>Naknade za prijevoz</t>
  </si>
  <si>
    <t>Stručno usavršavanje zaposlenika</t>
  </si>
  <si>
    <t>Rashodi za materijal i energiju</t>
  </si>
  <si>
    <t>Materijal i sirovine</t>
  </si>
  <si>
    <t xml:space="preserve">Potrošak el.energije za zgradu </t>
  </si>
  <si>
    <t xml:space="preserve">Potrošak plina za zgradu </t>
  </si>
  <si>
    <t>Sitan inventar</t>
  </si>
  <si>
    <t>Rashodi za usluge</t>
  </si>
  <si>
    <t>Troškovi telefona i telefaksa,poštarina</t>
  </si>
  <si>
    <t xml:space="preserve">Ost.usl.tek. i invest. održavanja-zgrada </t>
  </si>
  <si>
    <t>Usluge promidžbe i informiranja</t>
  </si>
  <si>
    <t xml:space="preserve">Potrošak vode u zgradi </t>
  </si>
  <si>
    <t xml:space="preserve">Odvoz smeća iz zgrade </t>
  </si>
  <si>
    <t>Računalne usluge</t>
  </si>
  <si>
    <t>Ostali nespomenuti rashodi poslovanja</t>
  </si>
  <si>
    <t>Osiguranje imovine(zgrada,izlošci..)</t>
  </si>
  <si>
    <t>Osiguranje zaposlenika od nezgode</t>
  </si>
  <si>
    <t>Reprezentacija</t>
  </si>
  <si>
    <t>Rashodi protokola</t>
  </si>
  <si>
    <t>Ostali nespomenuti izdaci</t>
  </si>
  <si>
    <t>Financijski  rashodi</t>
  </si>
  <si>
    <t>Ostali financijski rashodi</t>
  </si>
  <si>
    <t>Postrojenja i oprema</t>
  </si>
  <si>
    <t xml:space="preserve">Računala </t>
  </si>
  <si>
    <t>Ostala oprema</t>
  </si>
  <si>
    <t>Radio i tv prijemnici</t>
  </si>
  <si>
    <t>Oprema za ostale namjene</t>
  </si>
  <si>
    <t>Knjige, umjetnička djela i ostale izložbene vrijednosti</t>
  </si>
  <si>
    <t>Knjige</t>
  </si>
  <si>
    <t>Djela likovnih umjetnika</t>
  </si>
  <si>
    <t>Građevinski objekti</t>
  </si>
  <si>
    <t>Zgrade kulturnih institucija</t>
  </si>
  <si>
    <t>Kapitalni projekt K5000 01</t>
  </si>
  <si>
    <t>NAZIV KAPITALNOG PROJEKTA: Opremanje Gradske knjižnice i čitaonice Lipik</t>
  </si>
  <si>
    <t>Kapitalni projekt K5000 02</t>
  </si>
  <si>
    <t>NAZIV KAPITALNOG PROJEKTA: Opremanje Gradske knjižnice i čitaonice Lipik-odjel Poljana</t>
  </si>
  <si>
    <t>Izvor financiranja 11</t>
  </si>
  <si>
    <t>Izvor financiranja 52</t>
  </si>
  <si>
    <t>Naziv izvora financiranja:Ostale pomoći</t>
  </si>
  <si>
    <t>Naziv izvora financiranja:Opći prihodi i primitci</t>
  </si>
  <si>
    <t>Naziv izvora financiranja:Prihodi za posebne namjene</t>
  </si>
  <si>
    <t>Izvršenje 2021.- kn</t>
  </si>
  <si>
    <t>Ukupno rashodi</t>
  </si>
  <si>
    <t>Ukupno prihodi</t>
  </si>
  <si>
    <t>Razlika</t>
  </si>
  <si>
    <t>Plan 2022.- kn</t>
  </si>
  <si>
    <t>08 Rekreacija,kultura i religija</t>
  </si>
  <si>
    <t>082 Službe kulture</t>
  </si>
  <si>
    <t>Ravnateljica:</t>
  </si>
  <si>
    <t>Jasna Molnar- Kukić</t>
  </si>
  <si>
    <t xml:space="preserve">Rashodi za dodatna ulag.na nefin.imovini </t>
  </si>
  <si>
    <t>Dodatna ulaganja na građevinskim objektima</t>
  </si>
  <si>
    <t>Povećanje / smanjenje</t>
  </si>
  <si>
    <t xml:space="preserve">Rashodi za dodatna ulaganja na nefinancijskoj imovini </t>
  </si>
  <si>
    <t>Uredska oprema i namještaj</t>
  </si>
  <si>
    <t>Projekcija 
za 2027.</t>
  </si>
  <si>
    <t xml:space="preserve">PRIHODI UKUPNO </t>
  </si>
  <si>
    <t xml:space="preserve">PRIHODI POSLOVANJA </t>
  </si>
  <si>
    <t xml:space="preserve">PRIHODI OD PRODAJE NEFINANCIJSKE IMOVINE </t>
  </si>
  <si>
    <t xml:space="preserve">RASHODI UKUPNO </t>
  </si>
  <si>
    <t xml:space="preserve">RASHODI  POSLOVANJA </t>
  </si>
  <si>
    <t>RASHODI ZA NABAVU NEFINANCIJSKE IMOVINE</t>
  </si>
  <si>
    <t xml:space="preserve">RAZLIKA - VIŠAK / MANJAK </t>
  </si>
  <si>
    <t>UKUPAN DONOS VIŠKA / MANJKA IZ PRETHODNE(IH) GODINE</t>
  </si>
  <si>
    <t>FINANCIJSKI PLAN GRADSKE KNJIŽNICE I ČITAONICE LIPIK
ZA 2026. I PROJEKCIJA ZA 2027. I 2028. GODINU</t>
  </si>
  <si>
    <t>Izvršenje 2024.</t>
  </si>
  <si>
    <t>Plan 2025.</t>
  </si>
  <si>
    <t>Plan za 2026.</t>
  </si>
  <si>
    <t>Projekcija 
za 2028.</t>
  </si>
  <si>
    <t>Uredski materijal i ostali materijalni rashodi</t>
  </si>
  <si>
    <t xml:space="preserve">Intelektualne i osobne usuge </t>
  </si>
  <si>
    <t>Ostale usluge</t>
  </si>
  <si>
    <t>Bankarske usluge</t>
  </si>
  <si>
    <t>Zatezne kamate</t>
  </si>
  <si>
    <t>Izvor financiranja 4.4.</t>
  </si>
  <si>
    <t>Izvor financiranja 1.1.</t>
  </si>
  <si>
    <t>Dopinosi za plaće</t>
  </si>
  <si>
    <t>Razdjel 003</t>
  </si>
  <si>
    <t>Glava 00303</t>
  </si>
  <si>
    <t>JEDINSTVENI UPRAVNI ODJEL</t>
  </si>
  <si>
    <t>GRADSKA KNJIŽNICA I ČITAONICA LIPIK</t>
  </si>
  <si>
    <t>Zdravstvene i vet. usluge, laboratorijske usluge</t>
  </si>
  <si>
    <t xml:space="preserve">Usluge čišćenja </t>
  </si>
  <si>
    <t>Izvor financiranja 5011</t>
  </si>
  <si>
    <t>Izvršenje 2022.</t>
  </si>
  <si>
    <t>Novi plan 2025.</t>
  </si>
  <si>
    <t>1.1.</t>
  </si>
  <si>
    <t>5.2.2.</t>
  </si>
  <si>
    <t>4.4.</t>
  </si>
  <si>
    <t>Ostali nespomenuti prohodi</t>
  </si>
  <si>
    <t>5.0.</t>
  </si>
  <si>
    <t>Izvor financiranja 5.0.</t>
  </si>
  <si>
    <t>Lipik, 19.12.2025.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</si>
</sst>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color rgb="FF085CB8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0"/>
      <color theme="1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b/>
      <i/>
      <sz val="10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0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3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0" fontId="11" fillId="2" borderId="3" xfId="0" applyFont="1" applyFill="1" applyBorder="1" applyAlignment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6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wrapText="1"/>
    </xf>
    <xf numFmtId="49" fontId="9" fillId="0" borderId="3" xfId="0" applyNumberFormat="1" applyFont="1" applyBorder="1" applyAlignment="1">
      <alignment horizontal="left" wrapText="1"/>
    </xf>
    <xf numFmtId="0" fontId="9" fillId="0" borderId="3" xfId="0" applyFont="1" applyBorder="1" applyAlignment="1">
      <alignment wrapText="1"/>
    </xf>
    <xf numFmtId="0" fontId="17" fillId="0" borderId="3" xfId="0" applyFont="1" applyBorder="1" applyAlignment="1">
      <alignment wrapText="1"/>
    </xf>
    <xf numFmtId="4" fontId="6" fillId="0" borderId="3" xfId="0" applyNumberFormat="1" applyFont="1" applyBorder="1" applyAlignment="1">
      <alignment horizontal="right" wrapText="1"/>
    </xf>
    <xf numFmtId="49" fontId="9" fillId="4" borderId="3" xfId="0" applyNumberFormat="1" applyFont="1" applyFill="1" applyBorder="1" applyAlignment="1">
      <alignment horizontal="left" wrapText="1"/>
    </xf>
    <xf numFmtId="3" fontId="0" fillId="0" borderId="0" xfId="0" applyNumberFormat="1"/>
    <xf numFmtId="3" fontId="3" fillId="0" borderId="4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 wrapText="1"/>
    </xf>
    <xf numFmtId="0" fontId="5" fillId="0" borderId="0" xfId="0" applyFont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right"/>
    </xf>
    <xf numFmtId="0" fontId="9" fillId="0" borderId="3" xfId="0" applyFont="1" applyBorder="1" applyAlignment="1">
      <alignment horizontal="left" vertical="center" wrapText="1"/>
    </xf>
    <xf numFmtId="0" fontId="9" fillId="0" borderId="3" xfId="0" quotePrefix="1" applyFont="1" applyBorder="1" applyAlignment="1">
      <alignment horizontal="left" vertical="center"/>
    </xf>
    <xf numFmtId="0" fontId="10" fillId="0" borderId="3" xfId="0" quotePrefix="1" applyFont="1" applyBorder="1" applyAlignment="1">
      <alignment horizontal="left" vertical="center"/>
    </xf>
    <xf numFmtId="4" fontId="3" fillId="0" borderId="3" xfId="0" applyNumberFormat="1" applyFont="1" applyBorder="1" applyAlignment="1">
      <alignment horizontal="right"/>
    </xf>
    <xf numFmtId="0" fontId="11" fillId="0" borderId="3" xfId="0" quotePrefix="1" applyFont="1" applyBorder="1" applyAlignment="1">
      <alignment horizontal="left" vertical="center"/>
    </xf>
    <xf numFmtId="4" fontId="18" fillId="0" borderId="3" xfId="0" applyNumberFormat="1" applyFont="1" applyBorder="1"/>
    <xf numFmtId="3" fontId="18" fillId="0" borderId="3" xfId="0" applyNumberFormat="1" applyFont="1" applyBorder="1"/>
    <xf numFmtId="0" fontId="10" fillId="0" borderId="3" xfId="0" quotePrefix="1" applyFont="1" applyBorder="1" applyAlignment="1">
      <alignment horizontal="left" vertical="center" wrapText="1"/>
    </xf>
    <xf numFmtId="0" fontId="11" fillId="0" borderId="3" xfId="0" applyFont="1" applyBorder="1" applyAlignment="1">
      <alignment vertical="center" wrapText="1"/>
    </xf>
    <xf numFmtId="0" fontId="6" fillId="6" borderId="3" xfId="0" applyFont="1" applyFill="1" applyBorder="1" applyAlignment="1">
      <alignment wrapText="1"/>
    </xf>
    <xf numFmtId="0" fontId="18" fillId="0" borderId="0" xfId="0" applyFont="1"/>
    <xf numFmtId="0" fontId="11" fillId="0" borderId="3" xfId="0" applyFont="1" applyBorder="1" applyAlignment="1">
      <alignment wrapText="1"/>
    </xf>
    <xf numFmtId="3" fontId="11" fillId="2" borderId="3" xfId="0" applyNumberFormat="1" applyFont="1" applyFill="1" applyBorder="1" applyAlignment="1">
      <alignment horizontal="right" wrapText="1"/>
    </xf>
    <xf numFmtId="3" fontId="6" fillId="4" borderId="3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6" fillId="6" borderId="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18" fillId="4" borderId="3" xfId="0" applyFont="1" applyFill="1" applyBorder="1"/>
    <xf numFmtId="0" fontId="11" fillId="4" borderId="3" xfId="0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vertical="center" wrapText="1"/>
    </xf>
    <xf numFmtId="4" fontId="6" fillId="4" borderId="3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11" fillId="2" borderId="3" xfId="0" applyFont="1" applyFill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right"/>
    </xf>
    <xf numFmtId="3" fontId="9" fillId="0" borderId="3" xfId="0" applyNumberFormat="1" applyFont="1" applyBorder="1" applyAlignment="1">
      <alignment horizontal="right"/>
    </xf>
    <xf numFmtId="3" fontId="9" fillId="0" borderId="3" xfId="0" applyNumberFormat="1" applyFont="1" applyBorder="1"/>
    <xf numFmtId="3" fontId="9" fillId="0" borderId="3" xfId="0" applyNumberFormat="1" applyFont="1" applyBorder="1" applyAlignment="1">
      <alignment horizontal="right" wrapText="1"/>
    </xf>
    <xf numFmtId="3" fontId="20" fillId="0" borderId="0" xfId="0" applyNumberFormat="1" applyFont="1" applyAlignment="1">
      <alignment vertical="center" wrapText="1"/>
    </xf>
    <xf numFmtId="0" fontId="20" fillId="0" borderId="0" xfId="0" applyFont="1"/>
    <xf numFmtId="3" fontId="20" fillId="0" borderId="3" xfId="0" applyNumberFormat="1" applyFont="1" applyBorder="1" applyAlignment="1">
      <alignment horizontal="right" wrapText="1"/>
    </xf>
    <xf numFmtId="3" fontId="20" fillId="0" borderId="4" xfId="0" applyNumberFormat="1" applyFont="1" applyBorder="1" applyAlignment="1">
      <alignment horizontal="right"/>
    </xf>
    <xf numFmtId="3" fontId="20" fillId="2" borderId="3" xfId="0" applyNumberFormat="1" applyFont="1" applyFill="1" applyBorder="1" applyAlignment="1">
      <alignment horizontal="right" wrapText="1"/>
    </xf>
    <xf numFmtId="3" fontId="20" fillId="0" borderId="0" xfId="0" applyNumberFormat="1" applyFont="1"/>
    <xf numFmtId="3" fontId="23" fillId="0" borderId="0" xfId="0" applyNumberFormat="1" applyFont="1"/>
    <xf numFmtId="3" fontId="20" fillId="0" borderId="3" xfId="0" applyNumberFormat="1" applyFont="1" applyBorder="1" applyAlignment="1">
      <alignment horizontal="right"/>
    </xf>
    <xf numFmtId="0" fontId="23" fillId="0" borderId="0" xfId="0" applyFont="1"/>
    <xf numFmtId="0" fontId="19" fillId="5" borderId="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7" borderId="4" xfId="0" applyFont="1" applyFill="1" applyBorder="1" applyAlignment="1">
      <alignment horizontal="left" vertical="center" wrapText="1"/>
    </xf>
    <xf numFmtId="3" fontId="19" fillId="7" borderId="4" xfId="0" applyNumberFormat="1" applyFont="1" applyFill="1" applyBorder="1" applyAlignment="1">
      <alignment horizontal="right" wrapText="1"/>
    </xf>
    <xf numFmtId="49" fontId="18" fillId="0" borderId="3" xfId="0" applyNumberFormat="1" applyFont="1" applyBorder="1" applyAlignment="1">
      <alignment horizontal="left" wrapText="1"/>
    </xf>
    <xf numFmtId="3" fontId="18" fillId="0" borderId="3" xfId="0" applyNumberFormat="1" applyFont="1" applyBorder="1" applyAlignment="1">
      <alignment horizontal="right" wrapText="1"/>
    </xf>
    <xf numFmtId="3" fontId="19" fillId="0" borderId="4" xfId="0" applyNumberFormat="1" applyFont="1" applyBorder="1" applyAlignment="1">
      <alignment horizontal="right" wrapText="1"/>
    </xf>
    <xf numFmtId="3" fontId="18" fillId="0" borderId="4" xfId="0" applyNumberFormat="1" applyFont="1" applyBorder="1" applyAlignment="1">
      <alignment horizontal="right"/>
    </xf>
    <xf numFmtId="3" fontId="19" fillId="0" borderId="4" xfId="0" applyNumberFormat="1" applyFont="1" applyBorder="1" applyAlignment="1">
      <alignment horizontal="right" vertical="center" wrapText="1"/>
    </xf>
    <xf numFmtId="3" fontId="18" fillId="2" borderId="3" xfId="0" applyNumberFormat="1" applyFont="1" applyFill="1" applyBorder="1" applyAlignment="1">
      <alignment horizontal="right" wrapText="1"/>
    </xf>
    <xf numFmtId="3" fontId="19" fillId="2" borderId="3" xfId="0" applyNumberFormat="1" applyFont="1" applyFill="1" applyBorder="1" applyAlignment="1">
      <alignment horizontal="right" wrapText="1"/>
    </xf>
    <xf numFmtId="3" fontId="19" fillId="6" borderId="4" xfId="0" applyNumberFormat="1" applyFont="1" applyFill="1" applyBorder="1" applyAlignment="1">
      <alignment horizontal="right" vertical="center" wrapText="1"/>
    </xf>
    <xf numFmtId="3" fontId="11" fillId="6" borderId="4" xfId="0" applyNumberFormat="1" applyFont="1" applyFill="1" applyBorder="1" applyAlignment="1">
      <alignment horizontal="right" vertical="center" wrapText="1"/>
    </xf>
    <xf numFmtId="3" fontId="11" fillId="0" borderId="4" xfId="0" applyNumberFormat="1" applyFont="1" applyBorder="1" applyAlignment="1">
      <alignment horizontal="right" wrapText="1"/>
    </xf>
    <xf numFmtId="3" fontId="11" fillId="6" borderId="3" xfId="0" applyNumberFormat="1" applyFont="1" applyFill="1" applyBorder="1" applyAlignment="1">
      <alignment horizontal="right" wrapText="1"/>
    </xf>
    <xf numFmtId="3" fontId="11" fillId="0" borderId="3" xfId="0" applyNumberFormat="1" applyFont="1" applyBorder="1" applyAlignment="1">
      <alignment horizontal="right" wrapText="1"/>
    </xf>
    <xf numFmtId="3" fontId="11" fillId="0" borderId="4" xfId="0" applyNumberFormat="1" applyFont="1" applyBorder="1" applyAlignment="1">
      <alignment horizontal="right" vertical="center" wrapText="1"/>
    </xf>
    <xf numFmtId="4" fontId="19" fillId="3" borderId="3" xfId="0" applyNumberFormat="1" applyFont="1" applyFill="1" applyBorder="1" applyAlignment="1">
      <alignment horizontal="right"/>
    </xf>
    <xf numFmtId="4" fontId="19" fillId="0" borderId="3" xfId="0" applyNumberFormat="1" applyFont="1" applyBorder="1" applyAlignment="1">
      <alignment horizontal="right"/>
    </xf>
    <xf numFmtId="3" fontId="21" fillId="6" borderId="3" xfId="0" applyNumberFormat="1" applyFont="1" applyFill="1" applyBorder="1" applyAlignment="1">
      <alignment horizontal="right" wrapText="1"/>
    </xf>
    <xf numFmtId="3" fontId="21" fillId="0" borderId="3" xfId="0" applyNumberFormat="1" applyFont="1" applyBorder="1" applyAlignment="1">
      <alignment horizontal="right" wrapText="1"/>
    </xf>
    <xf numFmtId="3" fontId="20" fillId="0" borderId="3" xfId="0" applyNumberFormat="1" applyFont="1" applyBorder="1"/>
    <xf numFmtId="3" fontId="9" fillId="0" borderId="4" xfId="0" applyNumberFormat="1" applyFont="1" applyBorder="1" applyAlignment="1">
      <alignment horizontal="right" wrapText="1"/>
    </xf>
    <xf numFmtId="3" fontId="18" fillId="0" borderId="4" xfId="0" applyNumberFormat="1" applyFont="1" applyBorder="1" applyAlignment="1">
      <alignment horizontal="right" wrapText="1"/>
    </xf>
    <xf numFmtId="3" fontId="11" fillId="7" borderId="4" xfId="0" applyNumberFormat="1" applyFont="1" applyFill="1" applyBorder="1" applyAlignment="1">
      <alignment horizontal="right" wrapText="1"/>
    </xf>
    <xf numFmtId="3" fontId="11" fillId="6" borderId="4" xfId="0" applyNumberFormat="1" applyFont="1" applyFill="1" applyBorder="1" applyAlignment="1">
      <alignment horizontal="right" wrapText="1"/>
    </xf>
    <xf numFmtId="0" fontId="19" fillId="5" borderId="4" xfId="0" applyFont="1" applyFill="1" applyBorder="1" applyAlignment="1">
      <alignment horizontal="left" vertical="center" wrapText="1"/>
    </xf>
    <xf numFmtId="3" fontId="21" fillId="5" borderId="4" xfId="0" applyNumberFormat="1" applyFont="1" applyFill="1" applyBorder="1" applyAlignment="1">
      <alignment horizontal="right" vertical="center" wrapText="1"/>
    </xf>
    <xf numFmtId="3" fontId="11" fillId="5" borderId="4" xfId="0" applyNumberFormat="1" applyFont="1" applyFill="1" applyBorder="1" applyAlignment="1">
      <alignment horizontal="right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22" fillId="0" borderId="0" xfId="0" applyFont="1"/>
    <xf numFmtId="0" fontId="24" fillId="5" borderId="4" xfId="0" applyFont="1" applyFill="1" applyBorder="1" applyAlignment="1">
      <alignment horizontal="left" vertical="center" wrapText="1"/>
    </xf>
    <xf numFmtId="3" fontId="11" fillId="5" borderId="3" xfId="0" applyNumberFormat="1" applyFont="1" applyFill="1" applyBorder="1" applyAlignment="1">
      <alignment horizontal="right"/>
    </xf>
    <xf numFmtId="3" fontId="19" fillId="5" borderId="3" xfId="0" applyNumberFormat="1" applyFont="1" applyFill="1" applyBorder="1" applyAlignment="1">
      <alignment horizontal="right"/>
    </xf>
    <xf numFmtId="0" fontId="1" fillId="0" borderId="0" xfId="0" applyFont="1"/>
    <xf numFmtId="3" fontId="11" fillId="5" borderId="4" xfId="0" applyNumberFormat="1" applyFont="1" applyFill="1" applyBorder="1" applyAlignment="1">
      <alignment horizontal="right" wrapText="1"/>
    </xf>
    <xf numFmtId="3" fontId="19" fillId="5" borderId="4" xfId="0" applyNumberFormat="1" applyFont="1" applyFill="1" applyBorder="1" applyAlignment="1">
      <alignment horizontal="right" wrapText="1"/>
    </xf>
    <xf numFmtId="3" fontId="11" fillId="5" borderId="3" xfId="0" applyNumberFormat="1" applyFont="1" applyFill="1" applyBorder="1" applyAlignment="1">
      <alignment horizontal="right" wrapText="1"/>
    </xf>
    <xf numFmtId="3" fontId="19" fillId="5" borderId="3" xfId="0" applyNumberFormat="1" applyFont="1" applyFill="1" applyBorder="1" applyAlignment="1">
      <alignment horizontal="right" wrapText="1"/>
    </xf>
    <xf numFmtId="3" fontId="19" fillId="0" borderId="0" xfId="0" applyNumberFormat="1" applyFont="1" applyAlignment="1">
      <alignment horizontal="right" wrapText="1"/>
    </xf>
    <xf numFmtId="4" fontId="1" fillId="0" borderId="0" xfId="0" applyNumberFormat="1" applyFont="1"/>
    <xf numFmtId="0" fontId="25" fillId="5" borderId="4" xfId="0" applyFont="1" applyFill="1" applyBorder="1" applyAlignment="1">
      <alignment horizontal="left" vertical="center" wrapText="1"/>
    </xf>
    <xf numFmtId="3" fontId="21" fillId="5" borderId="4" xfId="0" applyNumberFormat="1" applyFont="1" applyFill="1" applyBorder="1" applyAlignment="1">
      <alignment horizontal="right" wrapText="1"/>
    </xf>
    <xf numFmtId="3" fontId="19" fillId="5" borderId="4" xfId="0" applyNumberFormat="1" applyFont="1" applyFill="1" applyBorder="1" applyAlignment="1">
      <alignment horizontal="right" vertical="center" wrapText="1"/>
    </xf>
    <xf numFmtId="4" fontId="3" fillId="3" borderId="4" xfId="0" applyNumberFormat="1" applyFont="1" applyFill="1" applyBorder="1" applyAlignment="1">
      <alignment horizontal="right"/>
    </xf>
    <xf numFmtId="3" fontId="3" fillId="3" borderId="4" xfId="0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right"/>
    </xf>
    <xf numFmtId="3" fontId="6" fillId="0" borderId="4" xfId="0" applyNumberFormat="1" applyFont="1" applyBorder="1" applyAlignment="1">
      <alignment horizontal="right"/>
    </xf>
    <xf numFmtId="3" fontId="11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>
      <alignment horizontal="right"/>
    </xf>
    <xf numFmtId="0" fontId="9" fillId="0" borderId="3" xfId="0" quotePrefix="1" applyFont="1" applyBorder="1" applyAlignment="1">
      <alignment horizontal="left" vertical="center" wrapText="1"/>
    </xf>
    <xf numFmtId="0" fontId="26" fillId="0" borderId="3" xfId="0" quotePrefix="1" applyFont="1" applyBorder="1" applyAlignment="1">
      <alignment horizontal="left" vertical="center"/>
    </xf>
    <xf numFmtId="0" fontId="11" fillId="3" borderId="3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vertical="center" wrapText="1"/>
    </xf>
    <xf numFmtId="4" fontId="3" fillId="0" borderId="3" xfId="0" applyNumberFormat="1" applyFont="1" applyBorder="1" applyAlignment="1">
      <alignment horizontal="right" wrapText="1"/>
    </xf>
    <xf numFmtId="0" fontId="1" fillId="0" borderId="3" xfId="0" applyFont="1" applyBorder="1"/>
    <xf numFmtId="0" fontId="19" fillId="0" borderId="3" xfId="0" applyFont="1" applyBorder="1" applyAlignment="1">
      <alignment horizontal="left"/>
    </xf>
    <xf numFmtId="3" fontId="19" fillId="0" borderId="3" xfId="0" applyNumberFormat="1" applyFont="1" applyBorder="1"/>
    <xf numFmtId="4" fontId="19" fillId="0" borderId="3" xfId="0" applyNumberFormat="1" applyFont="1" applyBorder="1"/>
    <xf numFmtId="3" fontId="20" fillId="3" borderId="4" xfId="0" applyNumberFormat="1" applyFont="1" applyFill="1" applyBorder="1" applyAlignment="1">
      <alignment horizontal="right"/>
    </xf>
    <xf numFmtId="3" fontId="21" fillId="0" borderId="4" xfId="0" applyNumberFormat="1" applyFont="1" applyBorder="1" applyAlignment="1">
      <alignment horizontal="right"/>
    </xf>
    <xf numFmtId="3" fontId="19" fillId="0" borderId="4" xfId="0" applyNumberFormat="1" applyFont="1" applyBorder="1" applyAlignment="1">
      <alignment horizontal="right"/>
    </xf>
    <xf numFmtId="0" fontId="19" fillId="3" borderId="3" xfId="0" applyFont="1" applyFill="1" applyBorder="1" applyAlignment="1">
      <alignment horizontal="left" vertical="center"/>
    </xf>
    <xf numFmtId="0" fontId="19" fillId="3" borderId="3" xfId="0" applyFont="1" applyFill="1" applyBorder="1" applyAlignment="1">
      <alignment vertical="center" wrapText="1"/>
    </xf>
    <xf numFmtId="0" fontId="19" fillId="3" borderId="3" xfId="0" applyFont="1" applyFill="1" applyBorder="1" applyAlignment="1">
      <alignment horizontal="left" vertical="center" wrapText="1"/>
    </xf>
    <xf numFmtId="4" fontId="19" fillId="3" borderId="4" xfId="0" applyNumberFormat="1" applyFont="1" applyFill="1" applyBorder="1" applyAlignment="1">
      <alignment horizontal="right"/>
    </xf>
    <xf numFmtId="3" fontId="19" fillId="3" borderId="4" xfId="0" applyNumberFormat="1" applyFont="1" applyFill="1" applyBorder="1" applyAlignment="1">
      <alignment horizontal="right"/>
    </xf>
    <xf numFmtId="3" fontId="11" fillId="3" borderId="4" xfId="0" applyNumberFormat="1" applyFont="1" applyFill="1" applyBorder="1" applyAlignment="1">
      <alignment horizontal="right"/>
    </xf>
    <xf numFmtId="0" fontId="21" fillId="4" borderId="3" xfId="0" applyFont="1" applyFill="1" applyBorder="1" applyAlignment="1">
      <alignment horizontal="center" vertical="center" wrapText="1"/>
    </xf>
    <xf numFmtId="3" fontId="11" fillId="4" borderId="3" xfId="0" applyNumberFormat="1" applyFont="1" applyFill="1" applyBorder="1"/>
    <xf numFmtId="4" fontId="11" fillId="4" borderId="3" xfId="0" applyNumberFormat="1" applyFont="1" applyFill="1" applyBorder="1"/>
    <xf numFmtId="3" fontId="11" fillId="0" borderId="0" xfId="0" applyNumberFormat="1" applyFont="1"/>
    <xf numFmtId="0" fontId="9" fillId="0" borderId="0" xfId="0" applyFont="1"/>
    <xf numFmtId="3" fontId="9" fillId="3" borderId="4" xfId="0" applyNumberFormat="1" applyFont="1" applyFill="1" applyBorder="1" applyAlignment="1">
      <alignment horizontal="right"/>
    </xf>
    <xf numFmtId="3" fontId="11" fillId="0" borderId="3" xfId="0" applyNumberFormat="1" applyFont="1" applyBorder="1"/>
    <xf numFmtId="3" fontId="11" fillId="3" borderId="3" xfId="0" applyNumberFormat="1" applyFont="1" applyFill="1" applyBorder="1" applyAlignment="1">
      <alignment horizontal="right"/>
    </xf>
    <xf numFmtId="3" fontId="11" fillId="0" borderId="3" xfId="0" applyNumberFormat="1" applyFont="1" applyBorder="1" applyAlignment="1">
      <alignment horizontal="right"/>
    </xf>
    <xf numFmtId="3" fontId="18" fillId="0" borderId="0" xfId="0" applyNumberFormat="1" applyFont="1"/>
    <xf numFmtId="0" fontId="11" fillId="8" borderId="3" xfId="0" applyFont="1" applyFill="1" applyBorder="1" applyAlignment="1">
      <alignment horizontal="left" vertical="center" wrapText="1"/>
    </xf>
    <xf numFmtId="4" fontId="6" fillId="8" borderId="4" xfId="0" applyNumberFormat="1" applyFont="1" applyFill="1" applyBorder="1" applyAlignment="1">
      <alignment horizontal="right"/>
    </xf>
    <xf numFmtId="3" fontId="6" fillId="8" borderId="4" xfId="0" applyNumberFormat="1" applyFont="1" applyFill="1" applyBorder="1" applyAlignment="1">
      <alignment horizontal="right"/>
    </xf>
    <xf numFmtId="3" fontId="11" fillId="8" borderId="4" xfId="0" applyNumberFormat="1" applyFont="1" applyFill="1" applyBorder="1" applyAlignment="1">
      <alignment horizontal="right"/>
    </xf>
    <xf numFmtId="0" fontId="11" fillId="9" borderId="3" xfId="0" applyFont="1" applyFill="1" applyBorder="1" applyAlignment="1">
      <alignment horizontal="left" vertical="center" wrapText="1"/>
    </xf>
    <xf numFmtId="4" fontId="11" fillId="9" borderId="4" xfId="0" applyNumberFormat="1" applyFont="1" applyFill="1" applyBorder="1" applyAlignment="1">
      <alignment horizontal="right"/>
    </xf>
    <xf numFmtId="3" fontId="11" fillId="9" borderId="4" xfId="0" applyNumberFormat="1" applyFont="1" applyFill="1" applyBorder="1" applyAlignment="1">
      <alignment horizontal="right"/>
    </xf>
    <xf numFmtId="0" fontId="9" fillId="9" borderId="3" xfId="0" quotePrefix="1" applyFont="1" applyFill="1" applyBorder="1" applyAlignment="1">
      <alignment horizontal="left" vertical="center"/>
    </xf>
    <xf numFmtId="0" fontId="10" fillId="9" borderId="3" xfId="0" quotePrefix="1" applyFont="1" applyFill="1" applyBorder="1" applyAlignment="1">
      <alignment horizontal="left" vertical="center"/>
    </xf>
    <xf numFmtId="4" fontId="3" fillId="9" borderId="4" xfId="0" applyNumberFormat="1" applyFont="1" applyFill="1" applyBorder="1" applyAlignment="1">
      <alignment horizontal="right"/>
    </xf>
    <xf numFmtId="4" fontId="3" fillId="9" borderId="3" xfId="0" applyNumberFormat="1" applyFont="1" applyFill="1" applyBorder="1" applyAlignment="1">
      <alignment horizontal="right"/>
    </xf>
    <xf numFmtId="3" fontId="3" fillId="9" borderId="3" xfId="0" applyNumberFormat="1" applyFont="1" applyFill="1" applyBorder="1" applyAlignment="1">
      <alignment horizontal="right"/>
    </xf>
    <xf numFmtId="3" fontId="9" fillId="9" borderId="3" xfId="0" applyNumberFormat="1" applyFont="1" applyFill="1" applyBorder="1" applyAlignment="1">
      <alignment horizontal="right"/>
    </xf>
    <xf numFmtId="0" fontId="11" fillId="9" borderId="3" xfId="0" quotePrefix="1" applyFont="1" applyFill="1" applyBorder="1" applyAlignment="1">
      <alignment horizontal="left" vertical="center"/>
    </xf>
    <xf numFmtId="0" fontId="26" fillId="9" borderId="3" xfId="0" quotePrefix="1" applyFont="1" applyFill="1" applyBorder="1" applyAlignment="1">
      <alignment horizontal="left" vertical="center"/>
    </xf>
    <xf numFmtId="4" fontId="11" fillId="9" borderId="3" xfId="0" applyNumberFormat="1" applyFont="1" applyFill="1" applyBorder="1"/>
    <xf numFmtId="3" fontId="11" fillId="9" borderId="3" xfId="0" applyNumberFormat="1" applyFont="1" applyFill="1" applyBorder="1"/>
    <xf numFmtId="0" fontId="10" fillId="9" borderId="3" xfId="0" quotePrefix="1" applyFont="1" applyFill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0" xfId="0" applyFont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11" fillId="0" borderId="1" xfId="0" quotePrefix="1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3" borderId="1" xfId="0" quotePrefix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left" vertical="center" wrapText="1"/>
    </xf>
    <xf numFmtId="0" fontId="24" fillId="5" borderId="2" xfId="0" applyFont="1" applyFill="1" applyBorder="1" applyAlignment="1">
      <alignment horizontal="left" vertical="center" wrapText="1"/>
    </xf>
    <xf numFmtId="0" fontId="24" fillId="5" borderId="4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19" fillId="7" borderId="1" xfId="0" applyFont="1" applyFill="1" applyBorder="1" applyAlignment="1">
      <alignment horizontal="left" vertical="center" wrapText="1"/>
    </xf>
    <xf numFmtId="0" fontId="19" fillId="7" borderId="2" xfId="0" applyFont="1" applyFill="1" applyBorder="1" applyAlignment="1">
      <alignment horizontal="left" vertical="center" wrapText="1"/>
    </xf>
    <xf numFmtId="0" fontId="19" fillId="7" borderId="4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1" fontId="18" fillId="0" borderId="1" xfId="0" applyNumberFormat="1" applyFont="1" applyBorder="1" applyAlignment="1">
      <alignment horizontal="left"/>
    </xf>
    <xf numFmtId="1" fontId="18" fillId="0" borderId="2" xfId="0" applyNumberFormat="1" applyFont="1" applyBorder="1" applyAlignment="1">
      <alignment horizontal="left"/>
    </xf>
    <xf numFmtId="1" fontId="18" fillId="0" borderId="4" xfId="0" applyNumberFormat="1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1" fontId="9" fillId="0" borderId="2" xfId="0" applyNumberFormat="1" applyFont="1" applyBorder="1" applyAlignment="1">
      <alignment horizontal="left"/>
    </xf>
    <xf numFmtId="1" fontId="9" fillId="0" borderId="4" xfId="0" applyNumberFormat="1" applyFont="1" applyBorder="1" applyAlignment="1">
      <alignment horizontal="left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left"/>
    </xf>
    <xf numFmtId="0" fontId="17" fillId="0" borderId="3" xfId="0" applyFont="1" applyBorder="1" applyAlignment="1">
      <alignment horizontal="left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/>
    </xf>
    <xf numFmtId="0" fontId="6" fillId="6" borderId="1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25" fillId="5" borderId="1" xfId="0" applyFont="1" applyFill="1" applyBorder="1" applyAlignment="1">
      <alignment horizontal="left" vertical="center" wrapText="1"/>
    </xf>
    <xf numFmtId="0" fontId="25" fillId="5" borderId="2" xfId="0" applyFont="1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1" fillId="6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19" fillId="5" borderId="1" xfId="0" applyFont="1" applyFill="1" applyBorder="1" applyAlignment="1">
      <alignment horizontal="left" vertical="center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4" xfId="0" applyFont="1" applyFill="1" applyBorder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FFFF"/>
      <color rgb="FFDDEBF7"/>
      <color rgb="FF085CB8"/>
      <color rgb="FFFFFFCC"/>
      <color rgb="FFF5E1FF"/>
      <color rgb="FFDCC5ED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nji&#382;nica/Financijski%20planovi/2025/1.%20Izmjene%20Financijski%20plan%20Gradske%20knji&#382;nice%20i%20&#269;itaonice%20Lipik%20za%202025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ŽETAK"/>
      <sheetName val=" Račun prihoda i rashoda"/>
      <sheetName val="Rashodi prema funkcijskoj kl"/>
      <sheetName val="Račun financiranja"/>
      <sheetName val="POSEBNI DIO"/>
    </sheetNames>
    <sheetDataSet>
      <sheetData sheetId="0"/>
      <sheetData sheetId="1">
        <row r="36">
          <cell r="E36">
            <v>2525.79</v>
          </cell>
          <cell r="F36" t="e">
            <v>#REF!</v>
          </cell>
          <cell r="G36">
            <v>2800</v>
          </cell>
          <cell r="H36" t="e">
            <v>#REF!</v>
          </cell>
          <cell r="I36" t="e">
            <v>#REF!</v>
          </cell>
          <cell r="J36" t="e">
            <v>#REF!</v>
          </cell>
          <cell r="K36">
            <v>450.84</v>
          </cell>
        </row>
      </sheetData>
      <sheetData sheetId="2"/>
      <sheetData sheetId="3"/>
      <sheetData sheetId="4">
        <row r="11">
          <cell r="E11" t="e">
            <v>#REF!</v>
          </cell>
          <cell r="F11" t="e">
            <v>#REF!</v>
          </cell>
          <cell r="G11" t="e">
            <v>#REF!</v>
          </cell>
          <cell r="H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</row>
        <row r="12">
          <cell r="E12" t="e">
            <v>#REF!</v>
          </cell>
          <cell r="F12" t="e">
            <v>#REF!</v>
          </cell>
          <cell r="G12" t="e">
            <v>#REF!</v>
          </cell>
          <cell r="H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4">
          <cell r="E14" t="e">
            <v>#REF!</v>
          </cell>
          <cell r="F14" t="e">
            <v>#REF!</v>
          </cell>
          <cell r="G14" t="e">
            <v>#REF!</v>
          </cell>
          <cell r="H14" t="e">
            <v>#REF!</v>
          </cell>
          <cell r="J14" t="e">
            <v>#REF!</v>
          </cell>
          <cell r="K14" t="e">
            <v>#REF!</v>
          </cell>
          <cell r="L14">
            <v>44678.61</v>
          </cell>
        </row>
        <row r="16">
          <cell r="E16">
            <v>232377.23</v>
          </cell>
          <cell r="F16" t="e">
            <v>#REF!</v>
          </cell>
          <cell r="G16">
            <v>259135</v>
          </cell>
          <cell r="H16" t="e">
            <v>#REF!</v>
          </cell>
          <cell r="J16" t="e">
            <v>#REF!</v>
          </cell>
          <cell r="K16" t="e">
            <v>#REF!</v>
          </cell>
          <cell r="L16">
            <v>34206.43</v>
          </cell>
        </row>
        <row r="19">
          <cell r="E19">
            <v>6400</v>
          </cell>
          <cell r="F19" t="e">
            <v>#REF!</v>
          </cell>
          <cell r="G19">
            <v>4000</v>
          </cell>
          <cell r="H19" t="e">
            <v>#REF!</v>
          </cell>
          <cell r="J19" t="e">
            <v>#REF!</v>
          </cell>
          <cell r="K19" t="e">
            <v>#REF!</v>
          </cell>
          <cell r="L19">
            <v>1712</v>
          </cell>
        </row>
        <row r="22">
          <cell r="E22">
            <v>32005.32</v>
          </cell>
          <cell r="F22" t="e">
            <v>#REF!</v>
          </cell>
          <cell r="G22">
            <v>36135</v>
          </cell>
          <cell r="H22" t="e">
            <v>#REF!</v>
          </cell>
          <cell r="J22" t="e">
            <v>#REF!</v>
          </cell>
          <cell r="K22" t="e">
            <v>#REF!</v>
          </cell>
          <cell r="L22">
            <v>4602.22</v>
          </cell>
        </row>
        <row r="53">
          <cell r="E53">
            <v>2525.79</v>
          </cell>
          <cell r="F53" t="e">
            <v>#REF!</v>
          </cell>
          <cell r="G53">
            <v>2800</v>
          </cell>
          <cell r="H53" t="e">
            <v>#REF!</v>
          </cell>
          <cell r="J53" t="e">
            <v>#REF!</v>
          </cell>
          <cell r="K53" t="e">
            <v>#REF!</v>
          </cell>
          <cell r="L53">
            <v>450.84</v>
          </cell>
        </row>
        <row r="57">
          <cell r="E57">
            <v>291921.34000000003</v>
          </cell>
          <cell r="F57" t="e">
            <v>#REF!</v>
          </cell>
          <cell r="G57" t="e">
            <v>#REF!</v>
          </cell>
          <cell r="H57" t="e">
            <v>#REF!</v>
          </cell>
          <cell r="J57" t="e">
            <v>#REF!</v>
          </cell>
          <cell r="K57" t="e">
            <v>#REF!</v>
          </cell>
          <cell r="L57">
            <v>44678.61</v>
          </cell>
        </row>
        <row r="62">
          <cell r="P62">
            <v>300</v>
          </cell>
          <cell r="Q62" t="e">
            <v>#REF!</v>
          </cell>
          <cell r="R62" t="e">
            <v>#REF!</v>
          </cell>
        </row>
        <row r="66">
          <cell r="N66">
            <v>0</v>
          </cell>
        </row>
        <row r="78">
          <cell r="E78" t="e">
            <v>#REF!</v>
          </cell>
          <cell r="F78" t="e">
            <v>#REF!</v>
          </cell>
          <cell r="G78" t="e">
            <v>#REF!</v>
          </cell>
          <cell r="H78" t="e">
            <v>#REF!</v>
          </cell>
          <cell r="J78" t="e">
            <v>#REF!</v>
          </cell>
          <cell r="K78" t="e">
            <v>#REF!</v>
          </cell>
          <cell r="L78">
            <v>568.08000000000004</v>
          </cell>
        </row>
        <row r="80">
          <cell r="E80" t="e">
            <v>#REF!</v>
          </cell>
          <cell r="F80" t="e">
            <v>#REF!</v>
          </cell>
          <cell r="G80" t="e">
            <v>#REF!</v>
          </cell>
          <cell r="H80" t="e">
            <v>#REF!</v>
          </cell>
        </row>
        <row r="83">
          <cell r="J83">
            <v>0</v>
          </cell>
          <cell r="K83">
            <v>13000</v>
          </cell>
          <cell r="L83">
            <v>0</v>
          </cell>
        </row>
        <row r="95">
          <cell r="E95">
            <v>0</v>
          </cell>
          <cell r="F95" t="e">
            <v>#REF!</v>
          </cell>
          <cell r="G95">
            <v>20000</v>
          </cell>
          <cell r="H95" t="e">
            <v>#REF!</v>
          </cell>
          <cell r="J95" t="e">
            <v>#REF!</v>
          </cell>
          <cell r="K95" t="e">
            <v>#REF!</v>
          </cell>
          <cell r="L95">
            <v>0</v>
          </cell>
        </row>
        <row r="96">
          <cell r="E96">
            <v>0</v>
          </cell>
          <cell r="F96" t="e">
            <v>#REF!</v>
          </cell>
          <cell r="G96">
            <v>0</v>
          </cell>
          <cell r="H96">
            <v>0</v>
          </cell>
          <cell r="J96" t="e">
            <v>#REF!</v>
          </cell>
          <cell r="K96" t="e">
            <v>#REF!</v>
          </cell>
          <cell r="L96">
            <v>0</v>
          </cell>
        </row>
        <row r="98">
          <cell r="E98">
            <v>0</v>
          </cell>
          <cell r="F98" t="e">
            <v>#REF!</v>
          </cell>
          <cell r="G98">
            <v>20000</v>
          </cell>
          <cell r="H98" t="e">
            <v>#REF!</v>
          </cell>
        </row>
        <row r="99">
          <cell r="E99">
            <v>0</v>
          </cell>
          <cell r="F99" t="e">
            <v>#REF!</v>
          </cell>
          <cell r="G99">
            <v>0</v>
          </cell>
          <cell r="H99" t="e">
            <v>#REF!</v>
          </cell>
        </row>
      </sheetData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abSelected="1" workbookViewId="0">
      <selection activeCell="A48" sqref="A48"/>
    </sheetView>
  </sheetViews>
  <sheetFormatPr defaultRowHeight="14.4" x14ac:dyDescent="0.3"/>
  <cols>
    <col min="5" max="5" width="25.33203125" customWidth="1"/>
    <col min="6" max="6" width="25.33203125" hidden="1" customWidth="1"/>
    <col min="7" max="10" width="25.33203125" customWidth="1"/>
  </cols>
  <sheetData>
    <row r="1" spans="1:10" ht="42" customHeight="1" x14ac:dyDescent="0.3">
      <c r="A1" s="193" t="s">
        <v>128</v>
      </c>
      <c r="B1" s="193"/>
      <c r="C1" s="193"/>
      <c r="D1" s="193"/>
      <c r="E1" s="193"/>
      <c r="F1" s="193"/>
      <c r="G1" s="193"/>
      <c r="H1" s="193"/>
      <c r="I1" s="193"/>
      <c r="J1" s="193"/>
    </row>
    <row r="2" spans="1:10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6" x14ac:dyDescent="0.3">
      <c r="A3" s="193" t="s">
        <v>33</v>
      </c>
      <c r="B3" s="193"/>
      <c r="C3" s="193"/>
      <c r="D3" s="193"/>
      <c r="E3" s="193"/>
      <c r="F3" s="193"/>
      <c r="G3" s="193"/>
      <c r="H3" s="193"/>
      <c r="I3" s="195"/>
      <c r="J3" s="195"/>
    </row>
    <row r="4" spans="1:10" ht="18" x14ac:dyDescent="0.25">
      <c r="A4" s="5"/>
      <c r="B4" s="5"/>
      <c r="C4" s="5"/>
      <c r="D4" s="5"/>
      <c r="E4" s="5"/>
      <c r="F4" s="5"/>
      <c r="G4" s="5"/>
      <c r="H4" s="5"/>
      <c r="I4" s="6"/>
      <c r="J4" s="6"/>
    </row>
    <row r="5" spans="1:10" ht="18" customHeight="1" x14ac:dyDescent="0.3">
      <c r="A5" s="193" t="s">
        <v>41</v>
      </c>
      <c r="B5" s="194"/>
      <c r="C5" s="194"/>
      <c r="D5" s="194"/>
      <c r="E5" s="194"/>
      <c r="F5" s="194"/>
      <c r="G5" s="194"/>
      <c r="H5" s="194"/>
      <c r="I5" s="194"/>
      <c r="J5" s="194"/>
    </row>
    <row r="6" spans="1:10" ht="18" x14ac:dyDescent="0.25">
      <c r="A6" s="1"/>
      <c r="B6" s="2"/>
      <c r="C6" s="2"/>
      <c r="D6" s="2"/>
      <c r="E6" s="7"/>
      <c r="F6" s="8"/>
      <c r="G6" s="8"/>
      <c r="H6" s="8"/>
      <c r="I6" s="8"/>
      <c r="J6" s="38"/>
    </row>
    <row r="7" spans="1:10" ht="26.4" x14ac:dyDescent="0.3">
      <c r="A7" s="28"/>
      <c r="B7" s="29"/>
      <c r="C7" s="29"/>
      <c r="D7" s="30"/>
      <c r="E7" s="31"/>
      <c r="F7" s="80" t="s">
        <v>129</v>
      </c>
      <c r="G7" s="4" t="s">
        <v>130</v>
      </c>
      <c r="H7" s="4" t="s">
        <v>131</v>
      </c>
      <c r="I7" s="80" t="s">
        <v>119</v>
      </c>
      <c r="J7" s="80" t="s">
        <v>132</v>
      </c>
    </row>
    <row r="8" spans="1:10" ht="14.4" customHeight="1" x14ac:dyDescent="0.25">
      <c r="A8" s="196" t="s">
        <v>120</v>
      </c>
      <c r="B8" s="197"/>
      <c r="C8" s="197"/>
      <c r="D8" s="197"/>
      <c r="E8" s="198"/>
      <c r="F8" s="111" t="e">
        <f>F9+F10</f>
        <v>#REF!</v>
      </c>
      <c r="G8" s="32">
        <f>G9+G10</f>
        <v>54150</v>
      </c>
      <c r="H8" s="32">
        <f>H9+H10</f>
        <v>78050</v>
      </c>
      <c r="I8" s="170">
        <f>I9+I10</f>
        <v>84050</v>
      </c>
      <c r="J8" s="170">
        <f>J9+J10</f>
        <v>89150</v>
      </c>
    </row>
    <row r="9" spans="1:10" ht="15" x14ac:dyDescent="0.25">
      <c r="A9" s="199" t="s">
        <v>121</v>
      </c>
      <c r="B9" s="192"/>
      <c r="C9" s="192"/>
      <c r="D9" s="192"/>
      <c r="E9" s="200"/>
      <c r="F9" s="112" t="e">
        <f>' Račun prihoda i rashoda'!K19</f>
        <v>#REF!</v>
      </c>
      <c r="G9" s="33">
        <f>' Račun prihoda i rashoda'!L10</f>
        <v>54150</v>
      </c>
      <c r="H9" s="33">
        <f>' Račun prihoda i rashoda'!M10</f>
        <v>78050</v>
      </c>
      <c r="I9" s="171">
        <f>' Račun prihoda i rashoda'!N10</f>
        <v>84050</v>
      </c>
      <c r="J9" s="171">
        <f>' Račun prihoda i rashoda'!O10</f>
        <v>89150</v>
      </c>
    </row>
    <row r="10" spans="1:10" ht="15" x14ac:dyDescent="0.25">
      <c r="A10" s="201" t="s">
        <v>122</v>
      </c>
      <c r="B10" s="200"/>
      <c r="C10" s="200"/>
      <c r="D10" s="200"/>
      <c r="E10" s="200"/>
      <c r="F10" s="112" t="e">
        <f>' Račun prihoda i rashoda'!#REF!</f>
        <v>#REF!</v>
      </c>
      <c r="G10" s="33">
        <v>0</v>
      </c>
      <c r="H10" s="33">
        <v>0</v>
      </c>
      <c r="I10" s="171">
        <v>0</v>
      </c>
      <c r="J10" s="171">
        <v>0</v>
      </c>
    </row>
    <row r="11" spans="1:10" ht="15" x14ac:dyDescent="0.25">
      <c r="A11" s="202" t="s">
        <v>123</v>
      </c>
      <c r="B11" s="203"/>
      <c r="C11" s="203"/>
      <c r="D11" s="203"/>
      <c r="E11" s="204"/>
      <c r="F11" s="111" t="e">
        <f>F12+F13</f>
        <v>#REF!</v>
      </c>
      <c r="G11" s="32">
        <f>G12+G13</f>
        <v>54150</v>
      </c>
      <c r="H11" s="32">
        <f t="shared" ref="H11:J11" si="0">H12+H13</f>
        <v>78050</v>
      </c>
      <c r="I11" s="170">
        <f t="shared" si="0"/>
        <v>84050</v>
      </c>
      <c r="J11" s="170">
        <f t="shared" si="0"/>
        <v>89150</v>
      </c>
    </row>
    <row r="12" spans="1:10" ht="15" x14ac:dyDescent="0.25">
      <c r="A12" s="191" t="s">
        <v>124</v>
      </c>
      <c r="B12" s="192"/>
      <c r="C12" s="192"/>
      <c r="D12" s="192"/>
      <c r="E12" s="192"/>
      <c r="F12" s="112" t="e">
        <f>' Račun prihoda i rashoda'!#REF!</f>
        <v>#REF!</v>
      </c>
      <c r="G12" s="33">
        <f>' Račun prihoda i rashoda'!L26</f>
        <v>46150</v>
      </c>
      <c r="H12" s="33">
        <f>' Račun prihoda i rashoda'!M26</f>
        <v>68050</v>
      </c>
      <c r="I12" s="171">
        <f>' Račun prihoda i rashoda'!N26</f>
        <v>74050</v>
      </c>
      <c r="J12" s="171">
        <f>' Račun prihoda i rashoda'!O26</f>
        <v>79150</v>
      </c>
    </row>
    <row r="13" spans="1:10" ht="15" x14ac:dyDescent="0.25">
      <c r="A13" s="201" t="s">
        <v>125</v>
      </c>
      <c r="B13" s="200"/>
      <c r="C13" s="200"/>
      <c r="D13" s="200"/>
      <c r="E13" s="200"/>
      <c r="F13" s="112" t="e">
        <f>' Račun prihoda i rashoda'!#REF!</f>
        <v>#REF!</v>
      </c>
      <c r="G13" s="33">
        <f>' Račun prihoda i rashoda'!L41</f>
        <v>8000</v>
      </c>
      <c r="H13" s="33">
        <f>' Račun prihoda i rashoda'!M41</f>
        <v>10000</v>
      </c>
      <c r="I13" s="171">
        <f>' Račun prihoda i rashoda'!N41</f>
        <v>10000</v>
      </c>
      <c r="J13" s="171">
        <f>' Račun prihoda i rashoda'!O41</f>
        <v>10000</v>
      </c>
    </row>
    <row r="14" spans="1:10" x14ac:dyDescent="0.3">
      <c r="A14" s="207" t="s">
        <v>126</v>
      </c>
      <c r="B14" s="208"/>
      <c r="C14" s="208"/>
      <c r="D14" s="208"/>
      <c r="E14" s="208"/>
      <c r="F14" s="111" t="e">
        <f>F8-F11</f>
        <v>#REF!</v>
      </c>
      <c r="G14" s="32">
        <f>G8-G11</f>
        <v>0</v>
      </c>
      <c r="H14" s="32">
        <f>H8-H11</f>
        <v>0</v>
      </c>
      <c r="I14" s="170">
        <f>I8-I11</f>
        <v>0</v>
      </c>
      <c r="J14" s="170">
        <f>J8-J11</f>
        <v>0</v>
      </c>
    </row>
    <row r="15" spans="1:10" ht="18" x14ac:dyDescent="0.25">
      <c r="A15" s="5"/>
      <c r="B15" s="9"/>
      <c r="C15" s="9"/>
      <c r="D15" s="9"/>
      <c r="E15" s="9"/>
      <c r="F15" s="9"/>
      <c r="G15" s="9"/>
      <c r="H15" s="3"/>
      <c r="I15" s="3"/>
      <c r="J15" s="3"/>
    </row>
    <row r="16" spans="1:10" ht="18" customHeight="1" x14ac:dyDescent="0.3">
      <c r="A16" s="193" t="s">
        <v>42</v>
      </c>
      <c r="B16" s="194"/>
      <c r="C16" s="194"/>
      <c r="D16" s="194"/>
      <c r="E16" s="194"/>
      <c r="F16" s="194"/>
      <c r="G16" s="194"/>
      <c r="H16" s="194"/>
      <c r="I16" s="194"/>
      <c r="J16" s="194"/>
    </row>
    <row r="17" spans="1:10" ht="18" x14ac:dyDescent="0.25">
      <c r="A17" s="5"/>
      <c r="B17" s="9"/>
      <c r="C17" s="9"/>
      <c r="D17" s="9"/>
      <c r="E17" s="9"/>
      <c r="F17" s="9"/>
      <c r="G17" s="9"/>
      <c r="H17" s="3"/>
      <c r="I17" s="3"/>
      <c r="J17" s="3"/>
    </row>
    <row r="18" spans="1:10" ht="26.4" x14ac:dyDescent="0.3">
      <c r="A18" s="28"/>
      <c r="B18" s="29"/>
      <c r="C18" s="29"/>
      <c r="D18" s="30"/>
      <c r="E18" s="31"/>
      <c r="F18" s="4" t="s">
        <v>129</v>
      </c>
      <c r="G18" s="4" t="s">
        <v>130</v>
      </c>
      <c r="H18" s="4" t="s">
        <v>131</v>
      </c>
      <c r="I18" s="4" t="s">
        <v>119</v>
      </c>
      <c r="J18" s="4" t="s">
        <v>132</v>
      </c>
    </row>
    <row r="19" spans="1:10" ht="15.75" customHeight="1" x14ac:dyDescent="0.3">
      <c r="A19" s="199" t="s">
        <v>2</v>
      </c>
      <c r="B19" s="205"/>
      <c r="C19" s="205"/>
      <c r="D19" s="205"/>
      <c r="E19" s="206"/>
      <c r="F19" s="33">
        <v>0</v>
      </c>
      <c r="G19" s="33">
        <v>0</v>
      </c>
      <c r="H19" s="33">
        <v>0</v>
      </c>
      <c r="I19" s="33">
        <v>0</v>
      </c>
      <c r="J19" s="33">
        <v>0</v>
      </c>
    </row>
    <row r="20" spans="1:10" ht="15" x14ac:dyDescent="0.25">
      <c r="A20" s="199" t="s">
        <v>3</v>
      </c>
      <c r="B20" s="192"/>
      <c r="C20" s="192"/>
      <c r="D20" s="192"/>
      <c r="E20" s="192"/>
      <c r="F20" s="33">
        <v>0</v>
      </c>
      <c r="G20" s="33">
        <v>0</v>
      </c>
      <c r="H20" s="33">
        <v>0</v>
      </c>
      <c r="I20" s="33">
        <v>0</v>
      </c>
      <c r="J20" s="33">
        <v>0</v>
      </c>
    </row>
    <row r="21" spans="1:10" ht="15" x14ac:dyDescent="0.25">
      <c r="A21" s="207" t="s">
        <v>4</v>
      </c>
      <c r="B21" s="208"/>
      <c r="C21" s="208"/>
      <c r="D21" s="208"/>
      <c r="E21" s="208"/>
      <c r="F21" s="32">
        <f>SUM(F19:F20)</f>
        <v>0</v>
      </c>
      <c r="G21" s="32">
        <f t="shared" ref="G21:J21" si="1">SUM(G19:G20)</f>
        <v>0</v>
      </c>
      <c r="H21" s="32">
        <f t="shared" si="1"/>
        <v>0</v>
      </c>
      <c r="I21" s="32">
        <f t="shared" si="1"/>
        <v>0</v>
      </c>
      <c r="J21" s="32">
        <f t="shared" si="1"/>
        <v>0</v>
      </c>
    </row>
    <row r="22" spans="1:10" ht="18" x14ac:dyDescent="0.25">
      <c r="A22" s="25"/>
      <c r="B22" s="9"/>
      <c r="C22" s="9"/>
      <c r="D22" s="9"/>
      <c r="E22" s="9"/>
      <c r="F22" s="9"/>
      <c r="G22" s="9"/>
      <c r="H22" s="3"/>
      <c r="I22" s="3"/>
      <c r="J22" s="3"/>
    </row>
    <row r="23" spans="1:10" ht="18" customHeight="1" x14ac:dyDescent="0.3">
      <c r="A23" s="193" t="s">
        <v>49</v>
      </c>
      <c r="B23" s="194"/>
      <c r="C23" s="194"/>
      <c r="D23" s="194"/>
      <c r="E23" s="194"/>
      <c r="F23" s="194"/>
      <c r="G23" s="194"/>
      <c r="H23" s="194"/>
      <c r="I23" s="194"/>
      <c r="J23" s="194"/>
    </row>
    <row r="24" spans="1:10" ht="18" x14ac:dyDescent="0.25">
      <c r="A24" s="25"/>
      <c r="B24" s="9"/>
      <c r="C24" s="9"/>
      <c r="D24" s="9"/>
      <c r="E24" s="9"/>
      <c r="F24" s="9"/>
      <c r="G24" s="9"/>
      <c r="H24" s="3"/>
      <c r="I24" s="3"/>
      <c r="J24" s="3"/>
    </row>
    <row r="25" spans="1:10" ht="26.4" x14ac:dyDescent="0.3">
      <c r="A25" s="28"/>
      <c r="B25" s="29"/>
      <c r="C25" s="29"/>
      <c r="D25" s="30"/>
      <c r="E25" s="31"/>
      <c r="F25" s="4" t="s">
        <v>129</v>
      </c>
      <c r="G25" s="4" t="s">
        <v>130</v>
      </c>
      <c r="H25" s="4" t="s">
        <v>131</v>
      </c>
      <c r="I25" s="4" t="s">
        <v>119</v>
      </c>
      <c r="J25" s="4" t="s">
        <v>132</v>
      </c>
    </row>
    <row r="26" spans="1:10" x14ac:dyDescent="0.3">
      <c r="A26" s="211" t="s">
        <v>127</v>
      </c>
      <c r="B26" s="212"/>
      <c r="C26" s="212"/>
      <c r="D26" s="212"/>
      <c r="E26" s="213"/>
      <c r="F26" s="35"/>
      <c r="G26" s="35"/>
      <c r="H26" s="35"/>
      <c r="I26" s="35"/>
      <c r="J26" s="36"/>
    </row>
    <row r="27" spans="1:10" ht="30" customHeight="1" x14ac:dyDescent="0.3">
      <c r="A27" s="214" t="s">
        <v>1</v>
      </c>
      <c r="B27" s="215"/>
      <c r="C27" s="215"/>
      <c r="D27" s="215"/>
      <c r="E27" s="216"/>
      <c r="F27" s="37">
        <v>0</v>
      </c>
      <c r="G27" s="37">
        <v>0</v>
      </c>
      <c r="H27" s="37">
        <v>0</v>
      </c>
      <c r="I27" s="37">
        <v>0</v>
      </c>
      <c r="J27" s="34">
        <v>0</v>
      </c>
    </row>
    <row r="28" spans="1:10" x14ac:dyDescent="0.3">
      <c r="F28" s="45"/>
      <c r="G28" s="45"/>
    </row>
    <row r="29" spans="1:10" x14ac:dyDescent="0.3">
      <c r="F29" s="45"/>
      <c r="G29" s="45"/>
    </row>
    <row r="30" spans="1:10" x14ac:dyDescent="0.3">
      <c r="A30" s="191" t="s">
        <v>5</v>
      </c>
      <c r="B30" s="192"/>
      <c r="C30" s="192"/>
      <c r="D30" s="192"/>
      <c r="E30" s="192"/>
      <c r="F30" s="33">
        <v>0</v>
      </c>
      <c r="G30" s="33">
        <v>0</v>
      </c>
      <c r="H30" s="33">
        <v>0</v>
      </c>
      <c r="I30" s="33">
        <v>0</v>
      </c>
      <c r="J30" s="33">
        <v>0</v>
      </c>
    </row>
    <row r="31" spans="1:10" ht="11.25" customHeight="1" x14ac:dyDescent="0.3">
      <c r="A31" s="20"/>
      <c r="B31" s="21"/>
      <c r="C31" s="21"/>
      <c r="D31" s="21"/>
      <c r="E31" s="21"/>
      <c r="F31" s="22"/>
      <c r="G31" s="22"/>
      <c r="H31" s="22"/>
      <c r="I31" s="22"/>
      <c r="J31" s="22"/>
    </row>
    <row r="32" spans="1:10" ht="29.25" customHeight="1" x14ac:dyDescent="0.3">
      <c r="A32" s="209"/>
      <c r="B32" s="210"/>
      <c r="C32" s="210"/>
      <c r="D32" s="210"/>
      <c r="E32" s="210"/>
      <c r="F32" s="210"/>
      <c r="G32" s="210"/>
      <c r="H32" s="210"/>
      <c r="I32" s="210"/>
      <c r="J32" s="210"/>
    </row>
    <row r="33" ht="10.199999999999999" customHeight="1" x14ac:dyDescent="0.3"/>
    <row r="34" ht="11.4" customHeight="1" x14ac:dyDescent="0.3"/>
  </sheetData>
  <sheetProtection password="E14F" sheet="1" objects="1" scenarios="1"/>
  <mergeCells count="19">
    <mergeCell ref="A32:J32"/>
    <mergeCell ref="A23:J23"/>
    <mergeCell ref="A30:E30"/>
    <mergeCell ref="A26:E26"/>
    <mergeCell ref="A27:E27"/>
    <mergeCell ref="A19:E19"/>
    <mergeCell ref="A20:E20"/>
    <mergeCell ref="A21:E21"/>
    <mergeCell ref="A13:E13"/>
    <mergeCell ref="A14:E14"/>
    <mergeCell ref="A12:E12"/>
    <mergeCell ref="A5:J5"/>
    <mergeCell ref="A16:J16"/>
    <mergeCell ref="A1:J1"/>
    <mergeCell ref="A3:J3"/>
    <mergeCell ref="A8:E8"/>
    <mergeCell ref="A9:E9"/>
    <mergeCell ref="A10:E10"/>
    <mergeCell ref="A11:E11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2"/>
  <sheetViews>
    <sheetView workbookViewId="0">
      <selection activeCell="A57" sqref="A57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10" width="25.33203125" hidden="1" customWidth="1"/>
    <col min="11" max="11" width="25.33203125" style="79" hidden="1" customWidth="1"/>
    <col min="12" max="13" width="25.33203125" customWidth="1"/>
    <col min="14" max="15" width="25.33203125" style="93" customWidth="1"/>
  </cols>
  <sheetData>
    <row r="1" spans="1:15" ht="42" customHeight="1" x14ac:dyDescent="0.3">
      <c r="A1" s="217" t="s">
        <v>128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</row>
    <row r="2" spans="1:15" ht="18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76"/>
      <c r="L2" s="5"/>
    </row>
    <row r="3" spans="1:15" ht="15.6" customHeight="1" x14ac:dyDescent="0.3">
      <c r="A3" s="193" t="s">
        <v>33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</row>
    <row r="4" spans="1:15" ht="18" x14ac:dyDescent="0.25">
      <c r="A4" s="5"/>
      <c r="B4" s="5"/>
      <c r="C4" s="5"/>
      <c r="D4" s="5"/>
      <c r="E4" s="5"/>
      <c r="F4" s="5"/>
      <c r="G4" s="5"/>
      <c r="H4" s="5"/>
      <c r="I4" s="5"/>
      <c r="J4" s="6"/>
      <c r="K4" s="77"/>
      <c r="L4" s="6"/>
    </row>
    <row r="5" spans="1:15" ht="18" customHeight="1" x14ac:dyDescent="0.3">
      <c r="A5" s="193" t="s">
        <v>9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</row>
    <row r="6" spans="1:15" ht="18" x14ac:dyDescent="0.25">
      <c r="A6" s="5"/>
      <c r="B6" s="5"/>
      <c r="C6" s="5"/>
      <c r="D6" s="5"/>
      <c r="E6" s="5"/>
      <c r="F6" s="5"/>
      <c r="G6" s="5"/>
      <c r="H6" s="5"/>
      <c r="I6" s="5"/>
      <c r="J6" s="6"/>
      <c r="K6" s="77"/>
      <c r="L6" s="6"/>
    </row>
    <row r="7" spans="1:15" ht="15.6" customHeight="1" x14ac:dyDescent="0.25">
      <c r="A7" s="193" t="s">
        <v>0</v>
      </c>
      <c r="B7" s="193"/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</row>
    <row r="8" spans="1:15" ht="18" x14ac:dyDescent="0.25">
      <c r="A8" s="5"/>
      <c r="B8" s="5"/>
      <c r="C8" s="5"/>
      <c r="D8" s="5"/>
      <c r="E8" s="5"/>
      <c r="F8" s="5"/>
      <c r="G8" s="5"/>
      <c r="H8" s="5"/>
      <c r="I8" s="5"/>
      <c r="J8" s="6"/>
      <c r="K8" s="77"/>
      <c r="L8" s="6"/>
    </row>
    <row r="9" spans="1:15" ht="26.4" x14ac:dyDescent="0.3">
      <c r="A9" s="24" t="s">
        <v>10</v>
      </c>
      <c r="B9" s="23" t="s">
        <v>11</v>
      </c>
      <c r="C9" s="23" t="s">
        <v>12</v>
      </c>
      <c r="D9" s="23" t="s">
        <v>8</v>
      </c>
      <c r="E9" s="23" t="s">
        <v>105</v>
      </c>
      <c r="F9" s="23" t="s">
        <v>6</v>
      </c>
      <c r="G9" s="24" t="s">
        <v>109</v>
      </c>
      <c r="H9" s="24" t="s">
        <v>7</v>
      </c>
      <c r="I9" s="24" t="s">
        <v>43</v>
      </c>
      <c r="J9" s="67" t="s">
        <v>116</v>
      </c>
      <c r="K9" s="78" t="s">
        <v>148</v>
      </c>
      <c r="L9" s="67" t="s">
        <v>149</v>
      </c>
      <c r="M9" s="75" t="s">
        <v>131</v>
      </c>
      <c r="N9" s="75" t="s">
        <v>119</v>
      </c>
      <c r="O9" s="75" t="s">
        <v>132</v>
      </c>
    </row>
    <row r="10" spans="1:15" s="129" customFormat="1" ht="15.75" customHeight="1" x14ac:dyDescent="0.25">
      <c r="A10" s="173">
        <v>6</v>
      </c>
      <c r="B10" s="173"/>
      <c r="C10" s="173"/>
      <c r="D10" s="173" t="s">
        <v>13</v>
      </c>
      <c r="E10" s="174" t="e">
        <f>E11+E13+E15+E19</f>
        <v>#REF!</v>
      </c>
      <c r="F10" s="174" t="e">
        <f>F11+F13+F15+F19</f>
        <v>#REF!</v>
      </c>
      <c r="G10" s="174" t="e">
        <f t="shared" ref="G10:K10" si="0">G11+G13+G15+G19</f>
        <v>#REF!</v>
      </c>
      <c r="H10" s="174" t="e">
        <f t="shared" si="0"/>
        <v>#REF!</v>
      </c>
      <c r="I10" s="175" t="e">
        <f t="shared" si="0"/>
        <v>#REF!</v>
      </c>
      <c r="J10" s="175" t="e">
        <f t="shared" si="0"/>
        <v>#REF!</v>
      </c>
      <c r="K10" s="174" t="e">
        <f t="shared" si="0"/>
        <v>#REF!</v>
      </c>
      <c r="L10" s="175">
        <f>L11+L13+L15</f>
        <v>54150</v>
      </c>
      <c r="M10" s="175">
        <f t="shared" ref="M10:O10" si="1">M11+M13+M15</f>
        <v>78050</v>
      </c>
      <c r="N10" s="176">
        <f t="shared" si="1"/>
        <v>84050</v>
      </c>
      <c r="O10" s="176">
        <f t="shared" si="1"/>
        <v>89150</v>
      </c>
    </row>
    <row r="11" spans="1:15" ht="39.6" x14ac:dyDescent="0.3">
      <c r="A11" s="177"/>
      <c r="B11" s="177">
        <v>63</v>
      </c>
      <c r="C11" s="177"/>
      <c r="D11" s="177" t="s">
        <v>44</v>
      </c>
      <c r="E11" s="178" t="e">
        <f>E12</f>
        <v>#REF!</v>
      </c>
      <c r="F11" s="178" t="e">
        <f>F12</f>
        <v>#REF!</v>
      </c>
      <c r="G11" s="178" t="e">
        <f t="shared" ref="G11:O11" si="2">G12</f>
        <v>#REF!</v>
      </c>
      <c r="H11" s="178" t="e">
        <f t="shared" si="2"/>
        <v>#REF!</v>
      </c>
      <c r="I11" s="179" t="e">
        <f t="shared" si="2"/>
        <v>#REF!</v>
      </c>
      <c r="J11" s="179" t="e">
        <f t="shared" si="2"/>
        <v>#REF!</v>
      </c>
      <c r="K11" s="178" t="e">
        <f t="shared" si="2"/>
        <v>#REF!</v>
      </c>
      <c r="L11" s="179">
        <f t="shared" si="2"/>
        <v>8000</v>
      </c>
      <c r="M11" s="179">
        <f t="shared" si="2"/>
        <v>8000</v>
      </c>
      <c r="N11" s="179">
        <f t="shared" si="2"/>
        <v>8000</v>
      </c>
      <c r="O11" s="179">
        <f t="shared" si="2"/>
        <v>8000</v>
      </c>
    </row>
    <row r="12" spans="1:15" ht="15" hidden="1" x14ac:dyDescent="0.25">
      <c r="A12" s="180"/>
      <c r="B12" s="180">
        <v>63622</v>
      </c>
      <c r="C12" s="181" t="s">
        <v>151</v>
      </c>
      <c r="D12" s="181" t="s">
        <v>46</v>
      </c>
      <c r="E12" s="182" t="e">
        <f>'[1]POSEBNI DIO'!E12</f>
        <v>#REF!</v>
      </c>
      <c r="F12" s="182" t="e">
        <f>'[1]POSEBNI DIO'!F12</f>
        <v>#REF!</v>
      </c>
      <c r="G12" s="183" t="e">
        <f>'[1]POSEBNI DIO'!G12</f>
        <v>#REF!</v>
      </c>
      <c r="H12" s="183" t="e">
        <f>'[1]POSEBNI DIO'!H12</f>
        <v>#REF!</v>
      </c>
      <c r="I12" s="184" t="e">
        <f>'[1]POSEBNI DIO'!J12</f>
        <v>#REF!</v>
      </c>
      <c r="J12" s="184" t="e">
        <f>'[1]POSEBNI DIO'!K12</f>
        <v>#REF!</v>
      </c>
      <c r="K12" s="183" t="e">
        <f>'[1]POSEBNI DIO'!L12</f>
        <v>#REF!</v>
      </c>
      <c r="L12" s="184">
        <f>'POSEBNI DIO'!E11</f>
        <v>8000</v>
      </c>
      <c r="M12" s="184">
        <f>'POSEBNI DIO'!F11</f>
        <v>8000</v>
      </c>
      <c r="N12" s="185">
        <f>'POSEBNI DIO'!G11</f>
        <v>8000</v>
      </c>
      <c r="O12" s="185">
        <f>'POSEBNI DIO'!H11</f>
        <v>8000</v>
      </c>
    </row>
    <row r="13" spans="1:15" ht="15" x14ac:dyDescent="0.25">
      <c r="A13" s="186"/>
      <c r="B13" s="186">
        <v>65</v>
      </c>
      <c r="C13" s="187"/>
      <c r="D13" s="186" t="s">
        <v>153</v>
      </c>
      <c r="E13" s="188" t="e">
        <f>E14</f>
        <v>#REF!</v>
      </c>
      <c r="F13" s="188" t="e">
        <f>F14</f>
        <v>#REF!</v>
      </c>
      <c r="G13" s="188" t="e">
        <f t="shared" ref="G13:O13" si="3">G14</f>
        <v>#REF!</v>
      </c>
      <c r="H13" s="188" t="e">
        <f t="shared" si="3"/>
        <v>#REF!</v>
      </c>
      <c r="I13" s="189" t="e">
        <f t="shared" si="3"/>
        <v>#REF!</v>
      </c>
      <c r="J13" s="189" t="e">
        <f t="shared" si="3"/>
        <v>#REF!</v>
      </c>
      <c r="K13" s="188" t="e">
        <f t="shared" si="3"/>
        <v>#REF!</v>
      </c>
      <c r="L13" s="189">
        <f t="shared" si="3"/>
        <v>600</v>
      </c>
      <c r="M13" s="189">
        <f t="shared" si="3"/>
        <v>600</v>
      </c>
      <c r="N13" s="189">
        <f t="shared" si="3"/>
        <v>600</v>
      </c>
      <c r="O13" s="189">
        <f t="shared" si="3"/>
        <v>600</v>
      </c>
    </row>
    <row r="14" spans="1:15" ht="26.4" hidden="1" x14ac:dyDescent="0.3">
      <c r="A14" s="180"/>
      <c r="B14" s="180">
        <v>65264</v>
      </c>
      <c r="C14" s="181" t="s">
        <v>152</v>
      </c>
      <c r="D14" s="190" t="s">
        <v>47</v>
      </c>
      <c r="E14" s="182" t="e">
        <f>'[1]POSEBNI DIO'!E11</f>
        <v>#REF!</v>
      </c>
      <c r="F14" s="182" t="e">
        <f>'[1]POSEBNI DIO'!F11</f>
        <v>#REF!</v>
      </c>
      <c r="G14" s="183" t="e">
        <f>'[1]POSEBNI DIO'!G11</f>
        <v>#REF!</v>
      </c>
      <c r="H14" s="183" t="e">
        <f>'[1]POSEBNI DIO'!H11</f>
        <v>#REF!</v>
      </c>
      <c r="I14" s="184" t="e">
        <f>'[1]POSEBNI DIO'!J11</f>
        <v>#REF!</v>
      </c>
      <c r="J14" s="184" t="e">
        <f>'[1]POSEBNI DIO'!K11</f>
        <v>#REF!</v>
      </c>
      <c r="K14" s="183" t="e">
        <f>'[1]POSEBNI DIO'!L11</f>
        <v>#REF!</v>
      </c>
      <c r="L14" s="184">
        <f>'POSEBNI DIO'!E10</f>
        <v>600</v>
      </c>
      <c r="M14" s="184">
        <f>'POSEBNI DIO'!F10</f>
        <v>600</v>
      </c>
      <c r="N14" s="185">
        <f>'POSEBNI DIO'!G10</f>
        <v>600</v>
      </c>
      <c r="O14" s="185">
        <f>'POSEBNI DIO'!H10</f>
        <v>600</v>
      </c>
    </row>
    <row r="15" spans="1:15" ht="39.6" x14ac:dyDescent="0.3">
      <c r="A15" s="186"/>
      <c r="B15" s="186">
        <v>67</v>
      </c>
      <c r="C15" s="187"/>
      <c r="D15" s="177" t="s">
        <v>45</v>
      </c>
      <c r="E15" s="178" t="e">
        <f>E16+E17</f>
        <v>#REF!</v>
      </c>
      <c r="F15" s="178" t="e">
        <f>F16+F17</f>
        <v>#REF!</v>
      </c>
      <c r="G15" s="178" t="e">
        <f t="shared" ref="G15:K15" si="4">G16+G17</f>
        <v>#REF!</v>
      </c>
      <c r="H15" s="178" t="e">
        <f t="shared" si="4"/>
        <v>#REF!</v>
      </c>
      <c r="I15" s="179" t="e">
        <f t="shared" si="4"/>
        <v>#REF!</v>
      </c>
      <c r="J15" s="179" t="e">
        <f t="shared" si="4"/>
        <v>#REF!</v>
      </c>
      <c r="K15" s="178">
        <f t="shared" si="4"/>
        <v>45246.69</v>
      </c>
      <c r="L15" s="179">
        <f t="shared" ref="L15:O15" si="5">L16+L17</f>
        <v>45550</v>
      </c>
      <c r="M15" s="179">
        <f t="shared" si="5"/>
        <v>69450</v>
      </c>
      <c r="N15" s="179">
        <f t="shared" si="5"/>
        <v>75450</v>
      </c>
      <c r="O15" s="179">
        <f t="shared" si="5"/>
        <v>80550</v>
      </c>
    </row>
    <row r="16" spans="1:15" ht="15" hidden="1" x14ac:dyDescent="0.25">
      <c r="A16" s="55"/>
      <c r="B16" s="55">
        <v>67111</v>
      </c>
      <c r="C16" s="56" t="s">
        <v>150</v>
      </c>
      <c r="D16" s="56" t="s">
        <v>14</v>
      </c>
      <c r="E16" s="53" t="e">
        <f>'[1]POSEBNI DIO'!E14</f>
        <v>#REF!</v>
      </c>
      <c r="F16" s="53" t="e">
        <f>'[1]POSEBNI DIO'!F14</f>
        <v>#REF!</v>
      </c>
      <c r="G16" s="53" t="e">
        <f>'[1]POSEBNI DIO'!G14</f>
        <v>#REF!</v>
      </c>
      <c r="H16" s="53" t="e">
        <f>'[1]POSEBNI DIO'!H14</f>
        <v>#REF!</v>
      </c>
      <c r="I16" s="47" t="e">
        <f>'[1]POSEBNI DIO'!J14</f>
        <v>#REF!</v>
      </c>
      <c r="J16" s="47" t="e">
        <f>'[1]POSEBNI DIO'!K14</f>
        <v>#REF!</v>
      </c>
      <c r="K16" s="57">
        <f>'[1]POSEBNI DIO'!L14</f>
        <v>44678.61</v>
      </c>
      <c r="L16" s="47">
        <f>'POSEBNI DIO'!E13</f>
        <v>45550</v>
      </c>
      <c r="M16" s="47">
        <f>'POSEBNI DIO'!F13</f>
        <v>67450</v>
      </c>
      <c r="N16" s="82">
        <f>'POSEBNI DIO'!G13</f>
        <v>73450</v>
      </c>
      <c r="O16" s="82">
        <f>'POSEBNI DIO'!H13</f>
        <v>78550</v>
      </c>
    </row>
    <row r="17" spans="1:15" ht="15" hidden="1" x14ac:dyDescent="0.25">
      <c r="A17" s="55"/>
      <c r="B17" s="55">
        <v>67121</v>
      </c>
      <c r="C17" s="56" t="s">
        <v>150</v>
      </c>
      <c r="D17" s="56" t="s">
        <v>14</v>
      </c>
      <c r="E17" s="53" t="e">
        <f>'[1]POSEBNI DIO'!E78+'[1]POSEBNI DIO'!E95</f>
        <v>#REF!</v>
      </c>
      <c r="F17" s="53" t="e">
        <f>'[1]POSEBNI DIO'!F78+'[1]POSEBNI DIO'!F95</f>
        <v>#REF!</v>
      </c>
      <c r="G17" s="57" t="e">
        <f>'[1]POSEBNI DIO'!G78+'[1]POSEBNI DIO'!G95</f>
        <v>#REF!</v>
      </c>
      <c r="H17" s="57" t="e">
        <f>'[1]POSEBNI DIO'!H78+'[1]POSEBNI DIO'!H95</f>
        <v>#REF!</v>
      </c>
      <c r="I17" s="47" t="e">
        <f>'[1]POSEBNI DIO'!J78+'[1]POSEBNI DIO'!J95</f>
        <v>#REF!</v>
      </c>
      <c r="J17" s="47" t="e">
        <f>'[1]POSEBNI DIO'!K78+'[1]POSEBNI DIO'!K95</f>
        <v>#REF!</v>
      </c>
      <c r="K17" s="57">
        <f>'[1]POSEBNI DIO'!L78+'[1]POSEBNI DIO'!L95</f>
        <v>568.08000000000004</v>
      </c>
      <c r="L17" s="47">
        <f>'POSEBNI DIO'!E78</f>
        <v>0</v>
      </c>
      <c r="M17" s="47">
        <f>'POSEBNI DIO'!F78</f>
        <v>2000</v>
      </c>
      <c r="N17" s="82">
        <f>'POSEBNI DIO'!G78</f>
        <v>2000</v>
      </c>
      <c r="O17" s="82">
        <f>'POSEBNI DIO'!H78</f>
        <v>2000</v>
      </c>
    </row>
    <row r="18" spans="1:15" ht="25.5" hidden="1" x14ac:dyDescent="0.25">
      <c r="A18" s="24" t="s">
        <v>10</v>
      </c>
      <c r="B18" s="23" t="s">
        <v>11</v>
      </c>
      <c r="C18" s="23" t="s">
        <v>12</v>
      </c>
      <c r="D18" s="23" t="s">
        <v>8</v>
      </c>
      <c r="E18" s="23" t="s">
        <v>105</v>
      </c>
      <c r="F18" s="23" t="s">
        <v>6</v>
      </c>
      <c r="G18" s="24" t="s">
        <v>109</v>
      </c>
      <c r="H18" s="24" t="s">
        <v>7</v>
      </c>
      <c r="I18" s="24" t="s">
        <v>43</v>
      </c>
      <c r="J18" s="67" t="s">
        <v>116</v>
      </c>
      <c r="K18" s="78" t="s">
        <v>129</v>
      </c>
      <c r="L18" s="67" t="s">
        <v>130</v>
      </c>
      <c r="M18" s="75" t="s">
        <v>131</v>
      </c>
      <c r="N18" s="163" t="s">
        <v>119</v>
      </c>
      <c r="O18" s="163" t="s">
        <v>132</v>
      </c>
    </row>
    <row r="19" spans="1:15" ht="15" hidden="1" x14ac:dyDescent="0.25">
      <c r="A19" s="52">
        <v>6</v>
      </c>
      <c r="B19" s="52"/>
      <c r="C19" s="52"/>
      <c r="D19" s="52" t="s">
        <v>13</v>
      </c>
      <c r="E19" s="141" t="e">
        <f>E20+#REF!+#REF!+#REF!</f>
        <v>#REF!</v>
      </c>
      <c r="F19" s="141" t="e">
        <f>F20+#REF!+#REF!+#REF!</f>
        <v>#REF!</v>
      </c>
      <c r="G19" s="141" t="e">
        <f>G20+#REF!+#REF!+#REF!</f>
        <v>#REF!</v>
      </c>
      <c r="H19" s="141" t="e">
        <f>H20+#REF!+#REF!+#REF!</f>
        <v>#REF!</v>
      </c>
      <c r="I19" s="142" t="e">
        <f>I20+#REF!+#REF!+#REF!</f>
        <v>#REF!</v>
      </c>
      <c r="J19" s="142" t="e">
        <f>J20+#REF!+#REF!+#REF!</f>
        <v>#REF!</v>
      </c>
      <c r="K19" s="141" t="e">
        <f>K20+#REF!+#REF!+#REF!</f>
        <v>#REF!</v>
      </c>
      <c r="L19" s="142" t="e">
        <f>L20+#REF!+#REF!+#REF!</f>
        <v>#REF!</v>
      </c>
      <c r="M19" s="142" t="e">
        <f>M20+#REF!+#REF!+#REF!</f>
        <v>#REF!</v>
      </c>
      <c r="N19" s="155" t="e">
        <f>N20+#REF!+#REF!+#REF!</f>
        <v>#REF!</v>
      </c>
      <c r="O19" s="155" t="e">
        <f>O20+#REF!+#REF!+#REF!</f>
        <v>#REF!</v>
      </c>
    </row>
    <row r="20" spans="1:15" ht="38.25" hidden="1" x14ac:dyDescent="0.25">
      <c r="A20" s="52"/>
      <c r="B20" s="52">
        <v>63</v>
      </c>
      <c r="C20" s="54"/>
      <c r="D20" s="54" t="s">
        <v>44</v>
      </c>
      <c r="E20" s="53" t="e">
        <f>E21</f>
        <v>#REF!</v>
      </c>
      <c r="F20" s="53" t="e">
        <f>F21</f>
        <v>#REF!</v>
      </c>
      <c r="G20" s="53" t="e">
        <f t="shared" ref="G20:O20" si="6">G21</f>
        <v>#REF!</v>
      </c>
      <c r="H20" s="53" t="e">
        <f t="shared" si="6"/>
        <v>#REF!</v>
      </c>
      <c r="I20" s="46" t="e">
        <f t="shared" si="6"/>
        <v>#REF!</v>
      </c>
      <c r="J20" s="46" t="e">
        <f t="shared" si="6"/>
        <v>#REF!</v>
      </c>
      <c r="K20" s="53" t="e">
        <f t="shared" si="6"/>
        <v>#REF!</v>
      </c>
      <c r="L20" s="46">
        <f t="shared" si="6"/>
        <v>8000</v>
      </c>
      <c r="M20" s="46">
        <f t="shared" si="6"/>
        <v>8000</v>
      </c>
      <c r="N20" s="88">
        <f t="shared" si="6"/>
        <v>8000</v>
      </c>
      <c r="O20" s="88">
        <f t="shared" si="6"/>
        <v>8000</v>
      </c>
    </row>
    <row r="21" spans="1:15" ht="15" hidden="1" x14ac:dyDescent="0.25">
      <c r="A21" s="55"/>
      <c r="B21" s="55">
        <v>63622</v>
      </c>
      <c r="C21" s="56">
        <v>5011</v>
      </c>
      <c r="D21" s="56" t="s">
        <v>46</v>
      </c>
      <c r="E21" s="53" t="e">
        <f>'POSEBNI DIO'!#REF!</f>
        <v>#REF!</v>
      </c>
      <c r="F21" s="53" t="e">
        <f>'POSEBNI DIO'!#REF!</f>
        <v>#REF!</v>
      </c>
      <c r="G21" s="57" t="e">
        <f>'POSEBNI DIO'!#REF!</f>
        <v>#REF!</v>
      </c>
      <c r="H21" s="57" t="e">
        <f>'POSEBNI DIO'!#REF!</f>
        <v>#REF!</v>
      </c>
      <c r="I21" s="47" t="e">
        <f>'POSEBNI DIO'!#REF!</f>
        <v>#REF!</v>
      </c>
      <c r="J21" s="47" t="e">
        <f>'POSEBNI DIO'!#REF!</f>
        <v>#REF!</v>
      </c>
      <c r="K21" s="57" t="e">
        <f>'POSEBNI DIO'!#REF!</f>
        <v>#REF!</v>
      </c>
      <c r="L21" s="47">
        <f>'POSEBNI DIO'!E11</f>
        <v>8000</v>
      </c>
      <c r="M21" s="47">
        <f>'POSEBNI DIO'!F11</f>
        <v>8000</v>
      </c>
      <c r="N21" s="92">
        <f>'POSEBNI DIO'!G11</f>
        <v>8000</v>
      </c>
      <c r="O21" s="92">
        <f>'POSEBNI DIO'!H11</f>
        <v>8000</v>
      </c>
    </row>
    <row r="23" spans="1:15" ht="15.6" customHeight="1" x14ac:dyDescent="0.25">
      <c r="A23" s="193" t="s">
        <v>15</v>
      </c>
      <c r="B23" s="193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</row>
    <row r="24" spans="1:15" ht="18" x14ac:dyDescent="0.25">
      <c r="A24" s="5"/>
      <c r="B24" s="5"/>
      <c r="C24" s="5"/>
      <c r="D24" s="5"/>
      <c r="E24" s="5"/>
      <c r="F24" s="5"/>
      <c r="G24" s="5"/>
      <c r="H24" s="5"/>
      <c r="I24" s="5"/>
      <c r="J24" s="6"/>
      <c r="K24" s="77"/>
      <c r="L24" s="6"/>
    </row>
    <row r="25" spans="1:15" ht="26.4" x14ac:dyDescent="0.3">
      <c r="A25" s="24" t="s">
        <v>10</v>
      </c>
      <c r="B25" s="23" t="s">
        <v>11</v>
      </c>
      <c r="C25" s="23" t="s">
        <v>12</v>
      </c>
      <c r="D25" s="23" t="s">
        <v>16</v>
      </c>
      <c r="E25" s="23" t="s">
        <v>105</v>
      </c>
      <c r="F25" s="23" t="s">
        <v>6</v>
      </c>
      <c r="G25" s="24" t="s">
        <v>109</v>
      </c>
      <c r="H25" s="24" t="s">
        <v>7</v>
      </c>
      <c r="I25" s="24" t="s">
        <v>43</v>
      </c>
      <c r="J25" s="67" t="s">
        <v>116</v>
      </c>
      <c r="K25" s="78" t="s">
        <v>148</v>
      </c>
      <c r="L25" s="67" t="s">
        <v>130</v>
      </c>
      <c r="M25" s="75" t="s">
        <v>131</v>
      </c>
      <c r="N25" s="75" t="s">
        <v>119</v>
      </c>
      <c r="O25" s="75" t="s">
        <v>132</v>
      </c>
    </row>
    <row r="26" spans="1:15" s="129" customFormat="1" ht="15.75" customHeight="1" x14ac:dyDescent="0.25">
      <c r="A26" s="159">
        <v>3</v>
      </c>
      <c r="B26" s="159"/>
      <c r="C26" s="159"/>
      <c r="D26" s="159" t="s">
        <v>17</v>
      </c>
      <c r="E26" s="160" t="e">
        <f>E27+E30+E34</f>
        <v>#REF!</v>
      </c>
      <c r="F26" s="160" t="e">
        <f>F27+F30+F34</f>
        <v>#REF!</v>
      </c>
      <c r="G26" s="160" t="e">
        <f>G27+G30+G34</f>
        <v>#REF!</v>
      </c>
      <c r="H26" s="160" t="e">
        <f>H27+H30+H34</f>
        <v>#REF!</v>
      </c>
      <c r="I26" s="161" t="e">
        <f t="shared" ref="I26:K26" si="7">I27+I30+I34</f>
        <v>#REF!</v>
      </c>
      <c r="J26" s="161" t="e">
        <f t="shared" si="7"/>
        <v>#REF!</v>
      </c>
      <c r="K26" s="160" t="e">
        <f t="shared" si="7"/>
        <v>#REF!</v>
      </c>
      <c r="L26" s="161">
        <f>L27+L30+L34</f>
        <v>46150</v>
      </c>
      <c r="M26" s="161">
        <f t="shared" ref="M26:O26" si="8">M27+M30+M34</f>
        <v>68050</v>
      </c>
      <c r="N26" s="162">
        <f t="shared" si="8"/>
        <v>74050</v>
      </c>
      <c r="O26" s="162">
        <f t="shared" si="8"/>
        <v>79150</v>
      </c>
    </row>
    <row r="27" spans="1:15" ht="15.75" customHeight="1" x14ac:dyDescent="0.25">
      <c r="A27" s="52"/>
      <c r="B27" s="52">
        <v>31</v>
      </c>
      <c r="C27" s="52"/>
      <c r="D27" s="52" t="s">
        <v>18</v>
      </c>
      <c r="E27" s="141">
        <f>E28</f>
        <v>232377.23</v>
      </c>
      <c r="F27" s="141" t="e">
        <f>F28</f>
        <v>#REF!</v>
      </c>
      <c r="G27" s="141">
        <f>G28</f>
        <v>259135</v>
      </c>
      <c r="H27" s="141" t="e">
        <f>H28</f>
        <v>#REF!</v>
      </c>
      <c r="I27" s="142" t="e">
        <f t="shared" ref="I27:K27" si="9">I28</f>
        <v>#REF!</v>
      </c>
      <c r="J27" s="142" t="e">
        <f t="shared" si="9"/>
        <v>#REF!</v>
      </c>
      <c r="K27" s="141">
        <f t="shared" si="9"/>
        <v>34206.43</v>
      </c>
      <c r="L27" s="156">
        <f>L28+L29</f>
        <v>32100</v>
      </c>
      <c r="M27" s="156">
        <f t="shared" ref="M27:O27" si="10">M28+M29</f>
        <v>53600</v>
      </c>
      <c r="N27" s="143">
        <f t="shared" si="10"/>
        <v>58900</v>
      </c>
      <c r="O27" s="143">
        <f t="shared" si="10"/>
        <v>64700</v>
      </c>
    </row>
    <row r="28" spans="1:15" x14ac:dyDescent="0.3">
      <c r="A28" s="55"/>
      <c r="B28" s="55"/>
      <c r="C28" s="55" t="s">
        <v>150</v>
      </c>
      <c r="D28" s="55" t="s">
        <v>14</v>
      </c>
      <c r="E28" s="53">
        <f>'[1]POSEBNI DIO'!E16</f>
        <v>232377.23</v>
      </c>
      <c r="F28" s="53" t="e">
        <f>'[1]POSEBNI DIO'!F16</f>
        <v>#REF!</v>
      </c>
      <c r="G28" s="53">
        <f>'[1]POSEBNI DIO'!G16</f>
        <v>259135</v>
      </c>
      <c r="H28" s="53" t="e">
        <f>'[1]POSEBNI DIO'!H16</f>
        <v>#REF!</v>
      </c>
      <c r="I28" s="46" t="e">
        <f>'[1]POSEBNI DIO'!J16</f>
        <v>#REF!</v>
      </c>
      <c r="J28" s="46" t="e">
        <f>'[1]POSEBNI DIO'!K16</f>
        <v>#REF!</v>
      </c>
      <c r="K28" s="53">
        <f>'[1]POSEBNI DIO'!L16</f>
        <v>34206.43</v>
      </c>
      <c r="L28" s="101">
        <f>'POSEBNI DIO'!E15</f>
        <v>32100</v>
      </c>
      <c r="M28" s="101">
        <f>'POSEBNI DIO'!F15</f>
        <v>53600</v>
      </c>
      <c r="N28" s="81">
        <f>'POSEBNI DIO'!G15</f>
        <v>58900</v>
      </c>
      <c r="O28" s="81">
        <f>'POSEBNI DIO'!H15</f>
        <v>64700</v>
      </c>
    </row>
    <row r="29" spans="1:15" hidden="1" x14ac:dyDescent="0.3">
      <c r="A29" s="55"/>
      <c r="B29" s="55"/>
      <c r="C29" s="55" t="s">
        <v>154</v>
      </c>
      <c r="D29" s="55" t="s">
        <v>46</v>
      </c>
      <c r="E29" s="53"/>
      <c r="F29" s="53"/>
      <c r="G29" s="53"/>
      <c r="H29" s="53"/>
      <c r="I29" s="46"/>
      <c r="J29" s="46"/>
      <c r="K29" s="53"/>
      <c r="L29" s="101">
        <f>'POSEBNI DIO'!E67</f>
        <v>0</v>
      </c>
      <c r="M29" s="101">
        <f>'POSEBNI DIO'!F67</f>
        <v>0</v>
      </c>
      <c r="N29" s="81">
        <f>'POSEBNI DIO'!G67</f>
        <v>0</v>
      </c>
      <c r="O29" s="81">
        <f>'POSEBNI DIO'!H67</f>
        <v>0</v>
      </c>
    </row>
    <row r="30" spans="1:15" ht="15" x14ac:dyDescent="0.25">
      <c r="A30" s="58"/>
      <c r="B30" s="58">
        <v>32</v>
      </c>
      <c r="C30" s="58"/>
      <c r="D30" s="58" t="s">
        <v>36</v>
      </c>
      <c r="E30" s="144" t="e">
        <f>E31+E32</f>
        <v>#REF!</v>
      </c>
      <c r="F30" s="144" t="e">
        <f>F31+F32</f>
        <v>#REF!</v>
      </c>
      <c r="G30" s="144" t="e">
        <f>G31+G32</f>
        <v>#REF!</v>
      </c>
      <c r="H30" s="144" t="e">
        <f>H31+H32</f>
        <v>#REF!</v>
      </c>
      <c r="I30" s="143" t="e">
        <f t="shared" ref="I30:K30" si="11">I31+I32</f>
        <v>#REF!</v>
      </c>
      <c r="J30" s="143" t="e">
        <f t="shared" si="11"/>
        <v>#REF!</v>
      </c>
      <c r="K30" s="144" t="e">
        <f t="shared" si="11"/>
        <v>#REF!</v>
      </c>
      <c r="L30" s="156">
        <f>L31+L32+L33</f>
        <v>13650</v>
      </c>
      <c r="M30" s="156">
        <f t="shared" ref="M30:O30" si="12">M31+M32+M33</f>
        <v>14450</v>
      </c>
      <c r="N30" s="143">
        <f t="shared" si="12"/>
        <v>15150</v>
      </c>
      <c r="O30" s="143">
        <f t="shared" si="12"/>
        <v>14450</v>
      </c>
    </row>
    <row r="31" spans="1:15" x14ac:dyDescent="0.3">
      <c r="A31" s="55"/>
      <c r="B31" s="55"/>
      <c r="C31" s="55" t="s">
        <v>150</v>
      </c>
      <c r="D31" s="55" t="s">
        <v>14</v>
      </c>
      <c r="E31" s="53">
        <f>'[1]POSEBNI DIO'!E19</f>
        <v>6400</v>
      </c>
      <c r="F31" s="53" t="e">
        <f>'[1]POSEBNI DIO'!F19</f>
        <v>#REF!</v>
      </c>
      <c r="G31" s="53">
        <f>'[1]POSEBNI DIO'!G19</f>
        <v>4000</v>
      </c>
      <c r="H31" s="53" t="e">
        <f>'[1]POSEBNI DIO'!H19</f>
        <v>#REF!</v>
      </c>
      <c r="I31" s="46" t="e">
        <f>'[1]POSEBNI DIO'!J19</f>
        <v>#REF!</v>
      </c>
      <c r="J31" s="46" t="e">
        <f>'[1]POSEBNI DIO'!K19</f>
        <v>#REF!</v>
      </c>
      <c r="K31" s="53">
        <f>'[1]POSEBNI DIO'!L19</f>
        <v>1712</v>
      </c>
      <c r="L31" s="101">
        <f>'POSEBNI DIO'!E23</f>
        <v>13450</v>
      </c>
      <c r="M31" s="101">
        <f>'POSEBNI DIO'!F23</f>
        <v>13850</v>
      </c>
      <c r="N31" s="81">
        <f>'POSEBNI DIO'!G23</f>
        <v>14550</v>
      </c>
      <c r="O31" s="81">
        <f>'POSEBNI DIO'!H23</f>
        <v>13850</v>
      </c>
    </row>
    <row r="32" spans="1:15" ht="25.5" x14ac:dyDescent="0.25">
      <c r="A32" s="55"/>
      <c r="B32" s="55"/>
      <c r="C32" s="55" t="s">
        <v>152</v>
      </c>
      <c r="D32" s="145" t="s">
        <v>47</v>
      </c>
      <c r="E32" s="53" t="e">
        <f>'[1]POSEBNI DIO'!#REF!-'[1] Račun prihoda i rashoda'!E36</f>
        <v>#REF!</v>
      </c>
      <c r="F32" s="53" t="e">
        <f>'[1]POSEBNI DIO'!#REF!-'[1] Račun prihoda i rashoda'!F36</f>
        <v>#REF!</v>
      </c>
      <c r="G32" s="53" t="e">
        <f>'[1]POSEBNI DIO'!#REF!-'[1] Račun prihoda i rashoda'!G36</f>
        <v>#REF!</v>
      </c>
      <c r="H32" s="53" t="e">
        <f>'[1]POSEBNI DIO'!#REF!-'[1] Račun prihoda i rashoda'!H36</f>
        <v>#REF!</v>
      </c>
      <c r="I32" s="46" t="e">
        <f>'[1]POSEBNI DIO'!#REF!-'[1] Račun prihoda i rashoda'!I36</f>
        <v>#REF!</v>
      </c>
      <c r="J32" s="46" t="e">
        <f>'[1]POSEBNI DIO'!#REF!-'[1] Račun prihoda i rashoda'!J36</f>
        <v>#REF!</v>
      </c>
      <c r="K32" s="53" t="e">
        <f>'[1]POSEBNI DIO'!#REF!-'[1] Račun prihoda i rashoda'!K36</f>
        <v>#REF!</v>
      </c>
      <c r="L32" s="101">
        <f>'POSEBNI DIO'!E59</f>
        <v>200</v>
      </c>
      <c r="M32" s="101">
        <f>'POSEBNI DIO'!F59</f>
        <v>600</v>
      </c>
      <c r="N32" s="81">
        <f>'POSEBNI DIO'!G59</f>
        <v>600</v>
      </c>
      <c r="O32" s="81">
        <f>'POSEBNI DIO'!H59</f>
        <v>600</v>
      </c>
    </row>
    <row r="33" spans="1:15" hidden="1" x14ac:dyDescent="0.3">
      <c r="A33" s="55"/>
      <c r="B33" s="55"/>
      <c r="C33" s="55" t="s">
        <v>154</v>
      </c>
      <c r="D33" s="55" t="s">
        <v>46</v>
      </c>
      <c r="E33" s="53"/>
      <c r="F33" s="53"/>
      <c r="G33" s="53"/>
      <c r="H33" s="53"/>
      <c r="I33" s="46"/>
      <c r="J33" s="46"/>
      <c r="K33" s="53"/>
      <c r="L33" s="101">
        <f>'POSEBNI DIO'!E72</f>
        <v>0</v>
      </c>
      <c r="M33" s="101">
        <f>'POSEBNI DIO'!F72</f>
        <v>0</v>
      </c>
      <c r="N33" s="81">
        <f>'POSEBNI DIO'!G72</f>
        <v>0</v>
      </c>
      <c r="O33" s="81">
        <f>'POSEBNI DIO'!H72</f>
        <v>0</v>
      </c>
    </row>
    <row r="34" spans="1:15" x14ac:dyDescent="0.3">
      <c r="A34" s="58"/>
      <c r="B34" s="58">
        <v>34</v>
      </c>
      <c r="C34" s="146"/>
      <c r="D34" s="39" t="s">
        <v>84</v>
      </c>
      <c r="E34" s="141">
        <f>E36</f>
        <v>2525.79</v>
      </c>
      <c r="F34" s="141" t="e">
        <f>F36</f>
        <v>#REF!</v>
      </c>
      <c r="G34" s="141">
        <f t="shared" ref="G34:K34" si="13">G36</f>
        <v>2800</v>
      </c>
      <c r="H34" s="141" t="e">
        <f t="shared" si="13"/>
        <v>#REF!</v>
      </c>
      <c r="I34" s="142" t="e">
        <f t="shared" si="13"/>
        <v>#REF!</v>
      </c>
      <c r="J34" s="142" t="e">
        <f t="shared" si="13"/>
        <v>#REF!</v>
      </c>
      <c r="K34" s="141">
        <f t="shared" si="13"/>
        <v>450.84</v>
      </c>
      <c r="L34" s="156">
        <f>L35+L40</f>
        <v>400</v>
      </c>
      <c r="M34" s="156">
        <f t="shared" ref="M34:O34" si="14">M35</f>
        <v>0</v>
      </c>
      <c r="N34" s="143">
        <f t="shared" si="14"/>
        <v>0</v>
      </c>
      <c r="O34" s="143">
        <f t="shared" si="14"/>
        <v>0</v>
      </c>
    </row>
    <row r="35" spans="1:15" hidden="1" x14ac:dyDescent="0.3">
      <c r="A35" s="55"/>
      <c r="B35" s="55"/>
      <c r="C35" s="55" t="s">
        <v>150</v>
      </c>
      <c r="D35" s="55" t="s">
        <v>14</v>
      </c>
      <c r="E35" s="53">
        <f>'[1]POSEBNI DIO'!E22</f>
        <v>32005.32</v>
      </c>
      <c r="F35" s="53" t="e">
        <f>'[1]POSEBNI DIO'!F22</f>
        <v>#REF!</v>
      </c>
      <c r="G35" s="53">
        <f>'[1]POSEBNI DIO'!G22</f>
        <v>36135</v>
      </c>
      <c r="H35" s="53" t="e">
        <f>'[1]POSEBNI DIO'!H22</f>
        <v>#REF!</v>
      </c>
      <c r="I35" s="46" t="e">
        <f>'[1]POSEBNI DIO'!J22</f>
        <v>#REF!</v>
      </c>
      <c r="J35" s="46" t="e">
        <f>'[1]POSEBNI DIO'!K22</f>
        <v>#REF!</v>
      </c>
      <c r="K35" s="53">
        <f>'[1]POSEBNI DIO'!L22</f>
        <v>4602.22</v>
      </c>
      <c r="L35" s="101">
        <f>'POSEBNI DIO'!E54</f>
        <v>0</v>
      </c>
      <c r="M35" s="101">
        <f>'POSEBNI DIO'!F54</f>
        <v>0</v>
      </c>
      <c r="N35" s="81">
        <f>'POSEBNI DIO'!G54</f>
        <v>0</v>
      </c>
      <c r="O35" s="81">
        <f>'POSEBNI DIO'!H54</f>
        <v>0</v>
      </c>
    </row>
    <row r="36" spans="1:15" ht="25.5" hidden="1" x14ac:dyDescent="0.25">
      <c r="A36" s="55"/>
      <c r="B36" s="55"/>
      <c r="C36" s="55" t="s">
        <v>152</v>
      </c>
      <c r="D36" s="145" t="s">
        <v>47</v>
      </c>
      <c r="E36" s="53">
        <f>'[1]POSEBNI DIO'!E53</f>
        <v>2525.79</v>
      </c>
      <c r="F36" s="53" t="e">
        <f>'[1]POSEBNI DIO'!F53</f>
        <v>#REF!</v>
      </c>
      <c r="G36" s="57">
        <f>'[1]POSEBNI DIO'!G53</f>
        <v>2800</v>
      </c>
      <c r="H36" s="57" t="e">
        <f>'[1]POSEBNI DIO'!H53</f>
        <v>#REF!</v>
      </c>
      <c r="I36" s="47" t="e">
        <f>'[1]POSEBNI DIO'!J53</f>
        <v>#REF!</v>
      </c>
      <c r="J36" s="47" t="e">
        <f>'[1]POSEBNI DIO'!K53</f>
        <v>#REF!</v>
      </c>
      <c r="K36" s="57">
        <f>'[1]POSEBNI DIO'!L53</f>
        <v>450.84</v>
      </c>
      <c r="L36" s="92">
        <f>'[1]POSEBNI DIO'!P62</f>
        <v>300</v>
      </c>
      <c r="M36" s="92" t="e">
        <f>'[1]POSEBNI DIO'!Q62</f>
        <v>#REF!</v>
      </c>
      <c r="N36" s="82" t="e">
        <f>'[1]POSEBNI DIO'!R62</f>
        <v>#REF!</v>
      </c>
      <c r="O36" s="82">
        <f>'[1]POSEBNI DIO'!S62</f>
        <v>0</v>
      </c>
    </row>
    <row r="37" spans="1:15" ht="25.5" hidden="1" x14ac:dyDescent="0.25">
      <c r="A37" s="147">
        <v>4</v>
      </c>
      <c r="B37" s="147"/>
      <c r="C37" s="147"/>
      <c r="D37" s="148" t="s">
        <v>19</v>
      </c>
      <c r="E37" s="139" t="e">
        <f>E38+E42</f>
        <v>#REF!</v>
      </c>
      <c r="F37" s="139" t="e">
        <f>F38+F42</f>
        <v>#REF!</v>
      </c>
      <c r="G37" s="139" t="e">
        <f>G38+G42</f>
        <v>#REF!</v>
      </c>
      <c r="H37" s="139" t="e">
        <f>H38+H42</f>
        <v>#REF!</v>
      </c>
      <c r="I37" s="140" t="e">
        <f>I38+I42+I45</f>
        <v>#REF!</v>
      </c>
      <c r="J37" s="140" t="e">
        <f>J38+J42+J45</f>
        <v>#REF!</v>
      </c>
      <c r="K37" s="139" t="e">
        <f>K38+K42+K45</f>
        <v>#REF!</v>
      </c>
      <c r="L37" s="154">
        <f>L42+L45</f>
        <v>8000</v>
      </c>
      <c r="M37" s="154">
        <f t="shared" ref="M37:O37" si="15">M42+M45</f>
        <v>10000</v>
      </c>
      <c r="N37" s="168">
        <f t="shared" si="15"/>
        <v>10000</v>
      </c>
      <c r="O37" s="168">
        <f t="shared" si="15"/>
        <v>10000</v>
      </c>
    </row>
    <row r="38" spans="1:15" s="129" customFormat="1" ht="38.25" hidden="1" x14ac:dyDescent="0.25">
      <c r="A38" s="52"/>
      <c r="B38" s="52">
        <v>41</v>
      </c>
      <c r="C38" s="52"/>
      <c r="D38" s="62" t="s">
        <v>20</v>
      </c>
      <c r="E38" s="142"/>
      <c r="F38" s="142"/>
      <c r="G38" s="33"/>
      <c r="H38" s="33"/>
      <c r="I38" s="33"/>
      <c r="J38" s="33"/>
      <c r="K38" s="43"/>
      <c r="L38" s="114"/>
      <c r="M38" s="114"/>
      <c r="N38" s="109"/>
      <c r="O38" s="109"/>
    </row>
    <row r="39" spans="1:15" ht="15" hidden="1" x14ac:dyDescent="0.25">
      <c r="A39" s="54"/>
      <c r="B39" s="54"/>
      <c r="C39" s="56">
        <v>11</v>
      </c>
      <c r="D39" s="56" t="s">
        <v>14</v>
      </c>
      <c r="E39" s="46"/>
      <c r="F39" s="46"/>
      <c r="G39" s="47"/>
      <c r="H39" s="47"/>
      <c r="I39" s="47"/>
      <c r="J39" s="47"/>
      <c r="K39" s="149"/>
      <c r="L39" s="87"/>
      <c r="M39" s="87"/>
      <c r="N39" s="84"/>
      <c r="O39" s="84"/>
    </row>
    <row r="40" spans="1:15" ht="26.4" x14ac:dyDescent="0.3">
      <c r="A40" s="55"/>
      <c r="B40" s="55"/>
      <c r="C40" s="55" t="s">
        <v>152</v>
      </c>
      <c r="D40" s="145" t="s">
        <v>47</v>
      </c>
      <c r="E40" s="53">
        <f>'[1]POSEBNI DIO'!E57</f>
        <v>291921.34000000003</v>
      </c>
      <c r="F40" s="53" t="e">
        <f>'[1]POSEBNI DIO'!F57</f>
        <v>#REF!</v>
      </c>
      <c r="G40" s="57" t="e">
        <f>'[1]POSEBNI DIO'!G57</f>
        <v>#REF!</v>
      </c>
      <c r="H40" s="57" t="e">
        <f>'[1]POSEBNI DIO'!H57</f>
        <v>#REF!</v>
      </c>
      <c r="I40" s="47" t="e">
        <f>'[1]POSEBNI DIO'!J57</f>
        <v>#REF!</v>
      </c>
      <c r="J40" s="47" t="e">
        <f>'[1]POSEBNI DIO'!K57</f>
        <v>#REF!</v>
      </c>
      <c r="K40" s="57">
        <f>'[1]POSEBNI DIO'!L57</f>
        <v>44678.61</v>
      </c>
      <c r="L40" s="47">
        <f>'POSEBNI DIO'!E62</f>
        <v>400</v>
      </c>
      <c r="M40" s="82">
        <f>'[1]POSEBNI DIO'!N66</f>
        <v>0</v>
      </c>
      <c r="N40" s="81">
        <f>'POSEBNI DIO'!G62</f>
        <v>0</v>
      </c>
      <c r="O40" s="81">
        <f>'POSEBNI DIO'!H62</f>
        <v>0</v>
      </c>
    </row>
    <row r="41" spans="1:15" s="129" customFormat="1" ht="26.4" x14ac:dyDescent="0.3">
      <c r="A41" s="157">
        <v>4</v>
      </c>
      <c r="B41" s="157"/>
      <c r="C41" s="157"/>
      <c r="D41" s="158" t="s">
        <v>19</v>
      </c>
      <c r="E41" s="160" t="e">
        <f>E42+E44</f>
        <v>#REF!</v>
      </c>
      <c r="F41" s="160" t="e">
        <f>F42+F44</f>
        <v>#REF!</v>
      </c>
      <c r="G41" s="160" t="e">
        <f>G42+G44</f>
        <v>#REF!</v>
      </c>
      <c r="H41" s="160" t="e">
        <f>H42+H44</f>
        <v>#REF!</v>
      </c>
      <c r="I41" s="161" t="e">
        <f>I42+I44+I47</f>
        <v>#REF!</v>
      </c>
      <c r="J41" s="161" t="e">
        <f>J42+J44+J47</f>
        <v>#REF!</v>
      </c>
      <c r="K41" s="160" t="e">
        <f>K42+K44+K47</f>
        <v>#REF!</v>
      </c>
      <c r="L41" s="161">
        <f>L42+L45</f>
        <v>8000</v>
      </c>
      <c r="M41" s="161">
        <f t="shared" ref="M41:O41" si="16">M42+M45</f>
        <v>10000</v>
      </c>
      <c r="N41" s="162">
        <f t="shared" si="16"/>
        <v>10000</v>
      </c>
      <c r="O41" s="162">
        <f t="shared" si="16"/>
        <v>10000</v>
      </c>
    </row>
    <row r="42" spans="1:15" ht="40.200000000000003" x14ac:dyDescent="0.3">
      <c r="A42" s="150"/>
      <c r="B42" s="52">
        <v>42</v>
      </c>
      <c r="C42" s="150"/>
      <c r="D42" s="39" t="s">
        <v>48</v>
      </c>
      <c r="E42" s="141" t="e">
        <f t="shared" ref="E42:K42" si="17">E43+E44</f>
        <v>#REF!</v>
      </c>
      <c r="F42" s="141" t="e">
        <f t="shared" si="17"/>
        <v>#REF!</v>
      </c>
      <c r="G42" s="141" t="e">
        <f t="shared" si="17"/>
        <v>#REF!</v>
      </c>
      <c r="H42" s="141" t="e">
        <f t="shared" si="17"/>
        <v>#REF!</v>
      </c>
      <c r="I42" s="142" t="e">
        <f t="shared" si="17"/>
        <v>#REF!</v>
      </c>
      <c r="J42" s="142" t="e">
        <f t="shared" si="17"/>
        <v>#REF!</v>
      </c>
      <c r="K42" s="141" t="e">
        <f t="shared" si="17"/>
        <v>#REF!</v>
      </c>
      <c r="L42" s="156">
        <f>L43+L44</f>
        <v>8000</v>
      </c>
      <c r="M42" s="156">
        <f t="shared" ref="M42:O42" si="18">M43+M44</f>
        <v>10000</v>
      </c>
      <c r="N42" s="143">
        <f t="shared" si="18"/>
        <v>10000</v>
      </c>
      <c r="O42" s="143">
        <f t="shared" si="18"/>
        <v>10000</v>
      </c>
    </row>
    <row r="43" spans="1:15" x14ac:dyDescent="0.3">
      <c r="A43" s="68"/>
      <c r="B43" s="68"/>
      <c r="C43" s="55" t="s">
        <v>150</v>
      </c>
      <c r="D43" s="55" t="s">
        <v>14</v>
      </c>
      <c r="E43" s="59" t="e">
        <f>'[1]POSEBNI DIO'!E78+'[1]POSEBNI DIO'!E95</f>
        <v>#REF!</v>
      </c>
      <c r="F43" s="59" t="e">
        <f>'[1]POSEBNI DIO'!F78+'[1]POSEBNI DIO'!F95</f>
        <v>#REF!</v>
      </c>
      <c r="G43" s="59" t="e">
        <f>'[1]POSEBNI DIO'!G78+'[1]POSEBNI DIO'!G95</f>
        <v>#REF!</v>
      </c>
      <c r="H43" s="59" t="e">
        <f>'[1]POSEBNI DIO'!H78+'[1]POSEBNI DIO'!H95</f>
        <v>#REF!</v>
      </c>
      <c r="I43" s="60" t="e">
        <f>'[1]POSEBNI DIO'!J78+'[1]POSEBNI DIO'!J95-'[1]POSEBNI DIO'!J83</f>
        <v>#REF!</v>
      </c>
      <c r="J43" s="60" t="e">
        <f>'[1]POSEBNI DIO'!K78+'[1]POSEBNI DIO'!K95-'[1]POSEBNI DIO'!K83</f>
        <v>#REF!</v>
      </c>
      <c r="K43" s="59">
        <f>'[1]POSEBNI DIO'!L78+'[1]POSEBNI DIO'!L95-K46</f>
        <v>568.08000000000004</v>
      </c>
      <c r="L43" s="60">
        <f>'POSEBNI DIO'!E80</f>
        <v>0</v>
      </c>
      <c r="M43" s="60">
        <f>'POSEBNI DIO'!F80</f>
        <v>2000</v>
      </c>
      <c r="N43" s="83">
        <f>'POSEBNI DIO'!G80</f>
        <v>2000</v>
      </c>
      <c r="O43" s="83">
        <f>'POSEBNI DIO'!H80</f>
        <v>2000</v>
      </c>
    </row>
    <row r="44" spans="1:15" x14ac:dyDescent="0.3">
      <c r="A44" s="68"/>
      <c r="B44" s="68"/>
      <c r="C44" s="55" t="s">
        <v>154</v>
      </c>
      <c r="D44" s="55" t="s">
        <v>46</v>
      </c>
      <c r="E44" s="59" t="e">
        <f>'[1]POSEBNI DIO'!#REF!+'[1]POSEBNI DIO'!E96</f>
        <v>#REF!</v>
      </c>
      <c r="F44" s="59" t="e">
        <f>'[1]POSEBNI DIO'!#REF!+'[1]POSEBNI DIO'!F96</f>
        <v>#REF!</v>
      </c>
      <c r="G44" s="59" t="e">
        <f>'[1]POSEBNI DIO'!#REF!+'[1]POSEBNI DIO'!G96</f>
        <v>#REF!</v>
      </c>
      <c r="H44" s="59" t="e">
        <f>'[1]POSEBNI DIO'!#REF!+'[1]POSEBNI DIO'!H96</f>
        <v>#REF!</v>
      </c>
      <c r="I44" s="60" t="e">
        <f>'[1]POSEBNI DIO'!#REF!+'[1]POSEBNI DIO'!J96-'[1]POSEBNI DIO'!J83</f>
        <v>#REF!</v>
      </c>
      <c r="J44" s="60" t="e">
        <f>'[1]POSEBNI DIO'!#REF!+'[1]POSEBNI DIO'!K96</f>
        <v>#REF!</v>
      </c>
      <c r="K44" s="59" t="e">
        <f>'[1]POSEBNI DIO'!#REF!+'[1]POSEBNI DIO'!L96-K47</f>
        <v>#REF!</v>
      </c>
      <c r="L44" s="60">
        <f>'POSEBNI DIO'!E89</f>
        <v>8000</v>
      </c>
      <c r="M44" s="60">
        <f>'POSEBNI DIO'!F89</f>
        <v>8000</v>
      </c>
      <c r="N44" s="83">
        <f>'POSEBNI DIO'!G89</f>
        <v>8000</v>
      </c>
      <c r="O44" s="83">
        <f>'POSEBNI DIO'!H89</f>
        <v>8000</v>
      </c>
    </row>
    <row r="45" spans="1:15" ht="38.25" hidden="1" x14ac:dyDescent="0.25">
      <c r="A45" s="150"/>
      <c r="B45" s="151">
        <v>45</v>
      </c>
      <c r="C45" s="150"/>
      <c r="D45" s="52" t="s">
        <v>117</v>
      </c>
      <c r="E45" s="150"/>
      <c r="F45" s="150"/>
      <c r="G45" s="150"/>
      <c r="H45" s="150"/>
      <c r="I45" s="152">
        <f>I46+I47</f>
        <v>0</v>
      </c>
      <c r="J45" s="152">
        <f t="shared" ref="J45:K45" si="19">J46+J47</f>
        <v>13000</v>
      </c>
      <c r="K45" s="153">
        <f t="shared" si="19"/>
        <v>0</v>
      </c>
      <c r="L45" s="152">
        <f t="shared" ref="L45" si="20">L46+L47</f>
        <v>0</v>
      </c>
      <c r="M45" s="152">
        <f t="shared" ref="M45:O45" si="21">M46+M47</f>
        <v>0</v>
      </c>
      <c r="N45" s="169">
        <f t="shared" si="21"/>
        <v>0</v>
      </c>
      <c r="O45" s="169">
        <f t="shared" si="21"/>
        <v>0</v>
      </c>
    </row>
    <row r="46" spans="1:15" hidden="1" x14ac:dyDescent="0.3">
      <c r="A46" s="68"/>
      <c r="B46" s="68"/>
      <c r="C46" s="55" t="s">
        <v>150</v>
      </c>
      <c r="D46" s="55" t="s">
        <v>14</v>
      </c>
      <c r="E46" s="59" t="e">
        <f>'[1]POSEBNI DIO'!E80+'[1]POSEBNI DIO'!E98</f>
        <v>#REF!</v>
      </c>
      <c r="F46" s="59" t="e">
        <f>'[1]POSEBNI DIO'!F80+'[1]POSEBNI DIO'!F98</f>
        <v>#REF!</v>
      </c>
      <c r="G46" s="59" t="e">
        <f>'[1]POSEBNI DIO'!G80+'[1]POSEBNI DIO'!G98</f>
        <v>#REF!</v>
      </c>
      <c r="H46" s="59" t="e">
        <f>'[1]POSEBNI DIO'!H80+'[1]POSEBNI DIO'!H98</f>
        <v>#REF!</v>
      </c>
      <c r="I46" s="60">
        <f>'[1]POSEBNI DIO'!J83</f>
        <v>0</v>
      </c>
      <c r="J46" s="60">
        <f>'[1]POSEBNI DIO'!K83</f>
        <v>13000</v>
      </c>
      <c r="K46" s="59">
        <f>'[1]POSEBNI DIO'!L83</f>
        <v>0</v>
      </c>
      <c r="L46" s="60">
        <f>'POSEBNI DIO'!E84</f>
        <v>0</v>
      </c>
      <c r="M46" s="60">
        <f>'POSEBNI DIO'!F84</f>
        <v>0</v>
      </c>
      <c r="N46" s="83">
        <f>'POSEBNI DIO'!G84</f>
        <v>0</v>
      </c>
      <c r="O46" s="83">
        <f>'POSEBNI DIO'!H84</f>
        <v>0</v>
      </c>
    </row>
    <row r="47" spans="1:15" hidden="1" x14ac:dyDescent="0.3">
      <c r="A47" s="68"/>
      <c r="B47" s="68"/>
      <c r="C47" s="55" t="s">
        <v>154</v>
      </c>
      <c r="D47" s="55" t="s">
        <v>46</v>
      </c>
      <c r="E47" s="59" t="e">
        <f>'[1]POSEBNI DIO'!#REF!+'[1]POSEBNI DIO'!E99</f>
        <v>#REF!</v>
      </c>
      <c r="F47" s="59" t="e">
        <f>'[1]POSEBNI DIO'!#REF!+'[1]POSEBNI DIO'!F99</f>
        <v>#REF!</v>
      </c>
      <c r="G47" s="59" t="e">
        <f>'[1]POSEBNI DIO'!#REF!+'[1]POSEBNI DIO'!G99</f>
        <v>#REF!</v>
      </c>
      <c r="H47" s="59" t="e">
        <f>'[1]POSEBNI DIO'!#REF!+'[1]POSEBNI DIO'!H99</f>
        <v>#REF!</v>
      </c>
      <c r="I47" s="60">
        <v>0</v>
      </c>
      <c r="J47" s="60">
        <v>0</v>
      </c>
      <c r="K47" s="59">
        <v>0</v>
      </c>
      <c r="L47" s="60">
        <f>'POSEBNI DIO'!E92</f>
        <v>0</v>
      </c>
      <c r="M47" s="60">
        <f>'POSEBNI DIO'!F92</f>
        <v>0</v>
      </c>
      <c r="N47" s="83">
        <f>'POSEBNI DIO'!G92</f>
        <v>0</v>
      </c>
      <c r="O47" s="83">
        <f>'POSEBNI DIO'!H92</f>
        <v>0</v>
      </c>
    </row>
    <row r="49" spans="9:15" x14ac:dyDescent="0.3">
      <c r="I49" s="45"/>
      <c r="J49" s="45"/>
      <c r="L49" s="45"/>
      <c r="M49" s="45"/>
      <c r="N49" s="91"/>
      <c r="O49" s="91"/>
    </row>
    <row r="50" spans="9:15" x14ac:dyDescent="0.3">
      <c r="J50" s="45"/>
      <c r="L50" s="45"/>
      <c r="M50" s="45"/>
      <c r="N50" s="91"/>
      <c r="O50" s="91"/>
    </row>
    <row r="51" spans="9:15" x14ac:dyDescent="0.3">
      <c r="L51" s="45"/>
      <c r="M51" s="45"/>
      <c r="N51" s="91"/>
      <c r="O51" s="91"/>
    </row>
    <row r="52" spans="9:15" x14ac:dyDescent="0.3">
      <c r="L52" s="45"/>
      <c r="M52" s="45"/>
      <c r="N52" s="91"/>
      <c r="O52" s="91"/>
    </row>
  </sheetData>
  <sheetProtection password="E14F" sheet="1" objects="1" scenarios="1"/>
  <mergeCells count="5">
    <mergeCell ref="A1:O1"/>
    <mergeCell ref="A3:O3"/>
    <mergeCell ref="A5:O5"/>
    <mergeCell ref="A7:O7"/>
    <mergeCell ref="A23:O23"/>
  </mergeCells>
  <pageMargins left="0.7" right="0.7" top="0.75" bottom="0.75" header="0.3" footer="0.3"/>
  <pageSetup paperSize="9" scale="5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workbookViewId="0">
      <selection activeCell="A61" sqref="A61"/>
    </sheetView>
  </sheetViews>
  <sheetFormatPr defaultRowHeight="14.4" x14ac:dyDescent="0.3"/>
  <cols>
    <col min="1" max="1" width="37.6640625" customWidth="1"/>
    <col min="2" max="8" width="25.33203125" hidden="1" customWidth="1"/>
    <col min="9" max="12" width="25.33203125" customWidth="1"/>
  </cols>
  <sheetData>
    <row r="1" spans="1:13" ht="42" customHeight="1" x14ac:dyDescent="0.3">
      <c r="A1" s="193" t="s">
        <v>128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51"/>
    </row>
    <row r="2" spans="1:13" ht="18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3" spans="1:13" ht="15.6" x14ac:dyDescent="0.3">
      <c r="A3" s="193" t="s">
        <v>33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</row>
    <row r="4" spans="1:13" ht="18" x14ac:dyDescent="0.25">
      <c r="A4" s="5"/>
      <c r="B4" s="5"/>
      <c r="C4" s="5"/>
      <c r="D4" s="5"/>
      <c r="E4" s="5"/>
      <c r="F4" s="5"/>
      <c r="G4" s="6"/>
      <c r="H4" s="6"/>
      <c r="I4" s="6"/>
    </row>
    <row r="5" spans="1:13" ht="18" customHeight="1" x14ac:dyDescent="0.3">
      <c r="A5" s="193" t="s">
        <v>9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</row>
    <row r="6" spans="1:13" ht="18" x14ac:dyDescent="0.25">
      <c r="A6" s="5"/>
      <c r="B6" s="5"/>
      <c r="C6" s="5"/>
      <c r="D6" s="5"/>
      <c r="E6" s="5"/>
      <c r="F6" s="5"/>
      <c r="G6" s="6"/>
      <c r="H6" s="6"/>
      <c r="I6" s="6"/>
    </row>
    <row r="7" spans="1:13" ht="15.6" customHeight="1" x14ac:dyDescent="0.25">
      <c r="A7" s="193" t="s">
        <v>21</v>
      </c>
      <c r="B7" s="193"/>
      <c r="C7" s="193"/>
      <c r="D7" s="193"/>
      <c r="E7" s="193"/>
      <c r="F7" s="193"/>
      <c r="G7" s="193"/>
      <c r="H7" s="193"/>
      <c r="I7" s="193"/>
      <c r="J7" s="193"/>
      <c r="K7" s="193"/>
      <c r="L7" s="193"/>
    </row>
    <row r="8" spans="1:13" ht="18" x14ac:dyDescent="0.25">
      <c r="A8" s="5"/>
      <c r="B8" s="5"/>
      <c r="C8" s="5"/>
      <c r="D8" s="5"/>
      <c r="E8" s="5"/>
      <c r="F8" s="5"/>
      <c r="G8" s="6"/>
      <c r="H8" s="6"/>
      <c r="I8" s="6"/>
    </row>
    <row r="9" spans="1:13" ht="26.4" x14ac:dyDescent="0.3">
      <c r="A9" s="24" t="s">
        <v>22</v>
      </c>
      <c r="B9" s="23" t="s">
        <v>105</v>
      </c>
      <c r="C9" s="23" t="s">
        <v>6</v>
      </c>
      <c r="D9" s="24" t="s">
        <v>109</v>
      </c>
      <c r="E9" s="24" t="s">
        <v>7</v>
      </c>
      <c r="F9" s="24" t="s">
        <v>43</v>
      </c>
      <c r="G9" s="67" t="s">
        <v>116</v>
      </c>
      <c r="H9" s="78" t="s">
        <v>129</v>
      </c>
      <c r="I9" s="67" t="s">
        <v>130</v>
      </c>
      <c r="J9" s="75" t="s">
        <v>131</v>
      </c>
      <c r="K9" s="75" t="s">
        <v>119</v>
      </c>
      <c r="L9" s="75" t="s">
        <v>132</v>
      </c>
    </row>
    <row r="10" spans="1:13" ht="15.75" customHeight="1" x14ac:dyDescent="0.25">
      <c r="A10" s="52" t="s">
        <v>23</v>
      </c>
      <c r="B10" s="46"/>
      <c r="C10" s="53" t="e">
        <f>C11</f>
        <v>#REF!</v>
      </c>
      <c r="D10" s="47"/>
      <c r="E10" s="57" t="e">
        <f>E11</f>
        <v>#REF!</v>
      </c>
      <c r="F10" s="47" t="e">
        <f>F11</f>
        <v>#REF!</v>
      </c>
      <c r="G10" s="47" t="e">
        <f t="shared" ref="G10:L10" si="0">G11</f>
        <v>#REF!</v>
      </c>
      <c r="H10" s="47" t="e">
        <f t="shared" si="0"/>
        <v>#REF!</v>
      </c>
      <c r="I10" s="47">
        <f t="shared" si="0"/>
        <v>54150</v>
      </c>
      <c r="J10" s="47">
        <f t="shared" si="0"/>
        <v>78050</v>
      </c>
      <c r="K10" s="82">
        <f t="shared" si="0"/>
        <v>84050</v>
      </c>
      <c r="L10" s="82">
        <f t="shared" si="0"/>
        <v>89150</v>
      </c>
    </row>
    <row r="11" spans="1:13" ht="15.75" customHeight="1" x14ac:dyDescent="0.25">
      <c r="A11" s="52" t="s">
        <v>110</v>
      </c>
      <c r="B11" s="53" t="e">
        <f>B12</f>
        <v>#REF!</v>
      </c>
      <c r="C11" s="53" t="e">
        <f t="shared" ref="C11:L11" si="1">C12</f>
        <v>#REF!</v>
      </c>
      <c r="D11" s="53" t="e">
        <f t="shared" si="1"/>
        <v>#REF!</v>
      </c>
      <c r="E11" s="53" t="e">
        <f t="shared" si="1"/>
        <v>#REF!</v>
      </c>
      <c r="F11" s="46" t="e">
        <f t="shared" si="1"/>
        <v>#REF!</v>
      </c>
      <c r="G11" s="46" t="e">
        <f t="shared" si="1"/>
        <v>#REF!</v>
      </c>
      <c r="H11" s="46" t="e">
        <f t="shared" si="1"/>
        <v>#REF!</v>
      </c>
      <c r="I11" s="46">
        <f t="shared" si="1"/>
        <v>54150</v>
      </c>
      <c r="J11" s="46">
        <f t="shared" si="1"/>
        <v>78050</v>
      </c>
      <c r="K11" s="81">
        <f t="shared" si="1"/>
        <v>84050</v>
      </c>
      <c r="L11" s="81">
        <f t="shared" si="1"/>
        <v>89150</v>
      </c>
    </row>
    <row r="12" spans="1:13" ht="28.2" customHeight="1" x14ac:dyDescent="0.3">
      <c r="A12" s="61" t="s">
        <v>111</v>
      </c>
      <c r="B12" s="53" t="e">
        <f>'POSEBNI DIO'!#REF!</f>
        <v>#REF!</v>
      </c>
      <c r="C12" s="53" t="e">
        <f>'POSEBNI DIO'!#REF!</f>
        <v>#REF!</v>
      </c>
      <c r="D12" s="57" t="e">
        <f>'POSEBNI DIO'!#REF!</f>
        <v>#REF!</v>
      </c>
      <c r="E12" s="57" t="e">
        <f>'POSEBNI DIO'!#REF!</f>
        <v>#REF!</v>
      </c>
      <c r="F12" s="47" t="e">
        <f>'POSEBNI DIO'!#REF!</f>
        <v>#REF!</v>
      </c>
      <c r="G12" s="47" t="e">
        <f>'POSEBNI DIO'!#REF!</f>
        <v>#REF!</v>
      </c>
      <c r="H12" s="47" t="e">
        <f>'POSEBNI DIO'!#REF!</f>
        <v>#REF!</v>
      </c>
      <c r="I12" s="47">
        <f>'POSEBNI DIO'!E8</f>
        <v>54150</v>
      </c>
      <c r="J12" s="47">
        <f>'POSEBNI DIO'!F8</f>
        <v>78050</v>
      </c>
      <c r="K12" s="82">
        <f>'POSEBNI DIO'!G8</f>
        <v>84050</v>
      </c>
      <c r="L12" s="82">
        <f>'POSEBNI DIO'!H8</f>
        <v>89150</v>
      </c>
    </row>
    <row r="13" spans="1:13" ht="15.75" hidden="1" customHeight="1" x14ac:dyDescent="0.25">
      <c r="A13" s="12" t="s">
        <v>24</v>
      </c>
      <c r="B13" s="48"/>
      <c r="C13" s="48"/>
      <c r="D13" s="49"/>
      <c r="E13" s="49"/>
      <c r="F13" s="49"/>
      <c r="G13" s="49"/>
      <c r="H13" s="49"/>
      <c r="I13" s="49"/>
      <c r="J13" s="68"/>
      <c r="K13" s="68"/>
      <c r="L13" s="68"/>
    </row>
    <row r="14" spans="1:13" ht="25.5" hidden="1" x14ac:dyDescent="0.25">
      <c r="A14" s="18" t="s">
        <v>25</v>
      </c>
      <c r="B14" s="48"/>
      <c r="C14" s="48"/>
      <c r="D14" s="49"/>
      <c r="E14" s="49"/>
      <c r="F14" s="49"/>
      <c r="G14" s="49"/>
      <c r="H14" s="49"/>
      <c r="I14" s="49"/>
      <c r="J14" s="68"/>
      <c r="K14" s="68"/>
      <c r="L14" s="68"/>
    </row>
    <row r="15" spans="1:13" ht="15" hidden="1" x14ac:dyDescent="0.25">
      <c r="A15" s="17" t="s">
        <v>26</v>
      </c>
      <c r="B15" s="48"/>
      <c r="C15" s="48"/>
      <c r="D15" s="49"/>
      <c r="E15" s="49"/>
      <c r="F15" s="49"/>
      <c r="G15" s="49"/>
      <c r="H15" s="49"/>
      <c r="I15" s="49"/>
      <c r="J15" s="68"/>
      <c r="K15" s="68"/>
      <c r="L15" s="68"/>
    </row>
    <row r="16" spans="1:13" ht="15" hidden="1" x14ac:dyDescent="0.25">
      <c r="A16" s="12" t="s">
        <v>27</v>
      </c>
      <c r="B16" s="48"/>
      <c r="C16" s="48"/>
      <c r="D16" s="49"/>
      <c r="E16" s="49"/>
      <c r="F16" s="49"/>
      <c r="G16" s="49"/>
      <c r="H16" s="49"/>
      <c r="I16" s="50"/>
      <c r="J16" s="68"/>
      <c r="K16" s="68"/>
      <c r="L16" s="68"/>
    </row>
    <row r="17" spans="1:12" ht="25.5" hidden="1" x14ac:dyDescent="0.25">
      <c r="A17" s="19" t="s">
        <v>28</v>
      </c>
      <c r="B17" s="48"/>
      <c r="C17" s="48"/>
      <c r="D17" s="49"/>
      <c r="E17" s="49"/>
      <c r="F17" s="49"/>
      <c r="G17" s="49"/>
      <c r="H17" s="49"/>
      <c r="I17" s="50"/>
      <c r="J17" s="68"/>
      <c r="K17" s="68"/>
      <c r="L17" s="68"/>
    </row>
  </sheetData>
  <sheetProtection password="E14F" sheet="1" objects="1" scenarios="1"/>
  <mergeCells count="4">
    <mergeCell ref="A1:L1"/>
    <mergeCell ref="A3:L3"/>
    <mergeCell ref="A5:L5"/>
    <mergeCell ref="A7:L7"/>
  </mergeCells>
  <pageMargins left="0.7" right="0.7" top="0.75" bottom="0.75" header="0.3" footer="0.3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workbookViewId="0">
      <selection activeCell="A49" sqref="A49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9" width="25.33203125" customWidth="1"/>
  </cols>
  <sheetData>
    <row r="1" spans="1:10" ht="42" customHeight="1" x14ac:dyDescent="0.3">
      <c r="A1" s="193" t="s">
        <v>128</v>
      </c>
      <c r="B1" s="193"/>
      <c r="C1" s="193"/>
      <c r="D1" s="193"/>
      <c r="E1" s="193"/>
      <c r="F1" s="193"/>
      <c r="G1" s="193"/>
      <c r="H1" s="193"/>
      <c r="I1" s="193"/>
      <c r="J1" s="193"/>
    </row>
    <row r="2" spans="1:10" ht="18" customHeight="1" x14ac:dyDescent="0.25">
      <c r="A2" s="5"/>
      <c r="B2" s="5"/>
      <c r="C2" s="5"/>
      <c r="D2" s="5"/>
      <c r="E2" s="5"/>
      <c r="F2" s="5"/>
      <c r="G2" s="5"/>
      <c r="H2" s="5"/>
      <c r="I2" s="5"/>
    </row>
    <row r="3" spans="1:10" ht="15.6" x14ac:dyDescent="0.3">
      <c r="A3" s="193" t="s">
        <v>33</v>
      </c>
      <c r="B3" s="193"/>
      <c r="C3" s="193"/>
      <c r="D3" s="193"/>
      <c r="E3" s="193"/>
      <c r="F3" s="193"/>
      <c r="G3" s="193"/>
      <c r="H3" s="195"/>
      <c r="I3" s="195"/>
    </row>
    <row r="4" spans="1:10" ht="18" x14ac:dyDescent="0.25">
      <c r="A4" s="5"/>
      <c r="B4" s="5"/>
      <c r="C4" s="5"/>
      <c r="D4" s="5"/>
      <c r="E4" s="5"/>
      <c r="F4" s="5"/>
      <c r="G4" s="5"/>
      <c r="H4" s="6"/>
      <c r="I4" s="6"/>
    </row>
    <row r="5" spans="1:10" ht="18" customHeight="1" x14ac:dyDescent="0.3">
      <c r="A5" s="193" t="s">
        <v>29</v>
      </c>
      <c r="B5" s="194"/>
      <c r="C5" s="194"/>
      <c r="D5" s="194"/>
      <c r="E5" s="194"/>
      <c r="F5" s="194"/>
      <c r="G5" s="194"/>
      <c r="H5" s="194"/>
      <c r="I5" s="194"/>
    </row>
    <row r="6" spans="1:10" ht="18" x14ac:dyDescent="0.25">
      <c r="A6" s="5"/>
      <c r="B6" s="5"/>
      <c r="C6" s="5"/>
      <c r="D6" s="5"/>
      <c r="E6" s="5"/>
      <c r="F6" s="5"/>
      <c r="G6" s="5"/>
      <c r="H6" s="6"/>
      <c r="I6" s="6"/>
    </row>
    <row r="7" spans="1:10" ht="26.4" x14ac:dyDescent="0.3">
      <c r="A7" s="24" t="s">
        <v>10</v>
      </c>
      <c r="B7" s="23" t="s">
        <v>11</v>
      </c>
      <c r="C7" s="23" t="s">
        <v>12</v>
      </c>
      <c r="D7" s="23" t="s">
        <v>50</v>
      </c>
      <c r="E7" s="78" t="s">
        <v>129</v>
      </c>
      <c r="F7" s="67" t="s">
        <v>130</v>
      </c>
      <c r="G7" s="75" t="s">
        <v>131</v>
      </c>
      <c r="H7" s="75" t="s">
        <v>119</v>
      </c>
      <c r="I7" s="75" t="s">
        <v>132</v>
      </c>
    </row>
    <row r="8" spans="1:10" ht="26.4" x14ac:dyDescent="0.3">
      <c r="A8" s="12">
        <v>8</v>
      </c>
      <c r="B8" s="12"/>
      <c r="C8" s="12"/>
      <c r="D8" s="12" t="s">
        <v>30</v>
      </c>
      <c r="E8" s="10">
        <v>0</v>
      </c>
      <c r="F8" s="11">
        <v>0</v>
      </c>
      <c r="G8" s="11">
        <v>0</v>
      </c>
      <c r="H8" s="11">
        <v>0</v>
      </c>
      <c r="I8" s="11">
        <v>0</v>
      </c>
    </row>
    <row r="9" spans="1:10" x14ac:dyDescent="0.3">
      <c r="A9" s="12"/>
      <c r="B9" s="16">
        <v>84</v>
      </c>
      <c r="C9" s="16"/>
      <c r="D9" s="16" t="s">
        <v>37</v>
      </c>
      <c r="E9" s="10">
        <v>0</v>
      </c>
      <c r="F9" s="11">
        <v>0</v>
      </c>
      <c r="G9" s="11">
        <v>0</v>
      </c>
      <c r="H9" s="11">
        <v>0</v>
      </c>
      <c r="I9" s="11">
        <v>0</v>
      </c>
    </row>
    <row r="10" spans="1:10" ht="26.4" x14ac:dyDescent="0.3">
      <c r="A10" s="13"/>
      <c r="B10" s="13"/>
      <c r="C10" s="14">
        <v>81</v>
      </c>
      <c r="D10" s="18" t="s">
        <v>38</v>
      </c>
      <c r="E10" s="10">
        <v>0</v>
      </c>
      <c r="F10" s="11">
        <v>0</v>
      </c>
      <c r="G10" s="11">
        <v>0</v>
      </c>
      <c r="H10" s="11">
        <v>0</v>
      </c>
      <c r="I10" s="11">
        <v>0</v>
      </c>
    </row>
    <row r="11" spans="1:10" ht="25.5" x14ac:dyDescent="0.25">
      <c r="A11" s="15">
        <v>5</v>
      </c>
      <c r="B11" s="15"/>
      <c r="C11" s="15"/>
      <c r="D11" s="26" t="s">
        <v>31</v>
      </c>
      <c r="E11" s="10">
        <v>0</v>
      </c>
      <c r="F11" s="11">
        <v>0</v>
      </c>
      <c r="G11" s="11">
        <v>0</v>
      </c>
      <c r="H11" s="11">
        <v>0</v>
      </c>
      <c r="I11" s="11">
        <v>0</v>
      </c>
    </row>
    <row r="12" spans="1:10" ht="25.5" x14ac:dyDescent="0.25">
      <c r="A12" s="16"/>
      <c r="B12" s="16">
        <v>54</v>
      </c>
      <c r="C12" s="16"/>
      <c r="D12" s="27" t="s">
        <v>39</v>
      </c>
      <c r="E12" s="10">
        <v>0</v>
      </c>
      <c r="F12" s="11">
        <v>0</v>
      </c>
      <c r="G12" s="11">
        <v>0</v>
      </c>
      <c r="H12" s="11">
        <v>0</v>
      </c>
      <c r="I12" s="11">
        <v>0</v>
      </c>
    </row>
    <row r="13" spans="1:10" x14ac:dyDescent="0.3">
      <c r="A13" s="16"/>
      <c r="B13" s="16"/>
      <c r="C13" s="14">
        <v>11</v>
      </c>
      <c r="D13" s="14" t="s">
        <v>14</v>
      </c>
      <c r="E13" s="10">
        <v>0</v>
      </c>
      <c r="F13" s="11">
        <v>0</v>
      </c>
      <c r="G13" s="11">
        <v>0</v>
      </c>
      <c r="H13" s="11">
        <v>0</v>
      </c>
      <c r="I13" s="11">
        <v>0</v>
      </c>
    </row>
    <row r="14" spans="1:10" ht="15" x14ac:dyDescent="0.25">
      <c r="A14" s="16"/>
      <c r="B14" s="16"/>
      <c r="C14" s="14">
        <v>31</v>
      </c>
      <c r="D14" s="14" t="s">
        <v>40</v>
      </c>
      <c r="E14" s="10">
        <v>0</v>
      </c>
      <c r="F14" s="11">
        <v>0</v>
      </c>
      <c r="G14" s="11">
        <v>0</v>
      </c>
      <c r="H14" s="11">
        <v>0</v>
      </c>
      <c r="I14" s="11">
        <v>0</v>
      </c>
    </row>
  </sheetData>
  <sheetProtection password="E14F" sheet="1" objects="1" scenarios="1"/>
  <mergeCells count="3">
    <mergeCell ref="A3:I3"/>
    <mergeCell ref="A5:I5"/>
    <mergeCell ref="A1:J1"/>
  </mergeCells>
  <pageMargins left="0.7" right="0.7" top="0.75" bottom="0.75" header="0.3" footer="0.3"/>
  <pageSetup paperSize="9" scale="7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9"/>
  <sheetViews>
    <sheetView workbookViewId="0">
      <selection activeCell="L7" sqref="L7"/>
    </sheetView>
  </sheetViews>
  <sheetFormatPr defaultRowHeight="14.4" x14ac:dyDescent="0.3"/>
  <cols>
    <col min="1" max="1" width="7.44140625" style="64" bestFit="1" customWidth="1"/>
    <col min="2" max="2" width="8.44140625" style="64" bestFit="1" customWidth="1"/>
    <col min="3" max="3" width="8.6640625" style="64" customWidth="1"/>
    <col min="4" max="4" width="40.5546875" style="64" bestFit="1" customWidth="1"/>
    <col min="5" max="5" width="17.6640625" style="90" customWidth="1"/>
    <col min="6" max="8" width="17.6640625" style="86" customWidth="1"/>
  </cols>
  <sheetData>
    <row r="1" spans="1:10" ht="42" customHeight="1" x14ac:dyDescent="0.3">
      <c r="A1" s="193" t="s">
        <v>128</v>
      </c>
      <c r="B1" s="193"/>
      <c r="C1" s="193"/>
      <c r="D1" s="193"/>
      <c r="E1" s="193"/>
      <c r="F1" s="193"/>
      <c r="G1" s="193"/>
      <c r="H1" s="193"/>
    </row>
    <row r="2" spans="1:10" ht="15" x14ac:dyDescent="0.25">
      <c r="A2" s="73"/>
      <c r="B2" s="73"/>
      <c r="C2" s="73"/>
      <c r="D2" s="73"/>
      <c r="E2" s="85"/>
    </row>
    <row r="3" spans="1:10" ht="18" customHeight="1" x14ac:dyDescent="0.25">
      <c r="A3" s="224" t="s">
        <v>32</v>
      </c>
      <c r="B3" s="224"/>
      <c r="C3" s="224"/>
      <c r="D3" s="224"/>
      <c r="E3" s="224"/>
      <c r="F3" s="224"/>
      <c r="G3" s="224"/>
      <c r="H3" s="224"/>
    </row>
    <row r="4" spans="1:10" ht="15" x14ac:dyDescent="0.25">
      <c r="A4" s="73"/>
      <c r="B4" s="73"/>
      <c r="C4" s="73"/>
      <c r="D4" s="73"/>
      <c r="E4" s="85"/>
    </row>
    <row r="5" spans="1:10" ht="26.4" x14ac:dyDescent="0.3">
      <c r="A5" s="218" t="s">
        <v>34</v>
      </c>
      <c r="B5" s="219"/>
      <c r="C5" s="220"/>
      <c r="D5" s="94" t="s">
        <v>35</v>
      </c>
      <c r="E5" s="123" t="s">
        <v>130</v>
      </c>
      <c r="F5" s="95" t="s">
        <v>131</v>
      </c>
      <c r="G5" s="95" t="s">
        <v>119</v>
      </c>
      <c r="H5" s="95" t="s">
        <v>132</v>
      </c>
    </row>
    <row r="6" spans="1:10" ht="25.5" customHeight="1" x14ac:dyDescent="0.25">
      <c r="A6" s="267" t="s">
        <v>141</v>
      </c>
      <c r="B6" s="268"/>
      <c r="C6" s="269"/>
      <c r="D6" s="120" t="s">
        <v>143</v>
      </c>
      <c r="E6" s="122">
        <f>E8</f>
        <v>54150</v>
      </c>
      <c r="F6" s="138">
        <f>F7</f>
        <v>78050</v>
      </c>
      <c r="G6" s="122">
        <f t="shared" ref="G6:H7" si="0">G7</f>
        <v>84050</v>
      </c>
      <c r="H6" s="122">
        <f t="shared" si="0"/>
        <v>89150</v>
      </c>
    </row>
    <row r="7" spans="1:10" x14ac:dyDescent="0.3">
      <c r="A7" s="267" t="s">
        <v>142</v>
      </c>
      <c r="B7" s="268"/>
      <c r="C7" s="269"/>
      <c r="D7" s="120" t="s">
        <v>144</v>
      </c>
      <c r="E7" s="122">
        <f>E8</f>
        <v>54150</v>
      </c>
      <c r="F7" s="138">
        <f>F8</f>
        <v>78050</v>
      </c>
      <c r="G7" s="122">
        <f t="shared" si="0"/>
        <v>84050</v>
      </c>
      <c r="H7" s="122">
        <f t="shared" si="0"/>
        <v>89150</v>
      </c>
    </row>
    <row r="8" spans="1:10" ht="15" x14ac:dyDescent="0.25">
      <c r="A8" s="234" t="s">
        <v>51</v>
      </c>
      <c r="B8" s="235"/>
      <c r="C8" s="236"/>
      <c r="D8" s="96" t="s">
        <v>54</v>
      </c>
      <c r="E8" s="118">
        <f>E9+E10+E11</f>
        <v>54150</v>
      </c>
      <c r="F8" s="97">
        <f>F9+F10+F11</f>
        <v>78050</v>
      </c>
      <c r="G8" s="118">
        <f t="shared" ref="G8:H8" si="1">G9+G10+G11</f>
        <v>84050</v>
      </c>
      <c r="H8" s="118">
        <f t="shared" si="1"/>
        <v>89150</v>
      </c>
      <c r="J8" s="79"/>
    </row>
    <row r="9" spans="1:10" s="129" customFormat="1" ht="26.4" x14ac:dyDescent="0.3">
      <c r="A9" s="221" t="s">
        <v>139</v>
      </c>
      <c r="B9" s="222"/>
      <c r="C9" s="223"/>
      <c r="D9" s="126" t="s">
        <v>103</v>
      </c>
      <c r="E9" s="130">
        <f>E13+E78</f>
        <v>45550</v>
      </c>
      <c r="F9" s="131">
        <f>F13+F78</f>
        <v>69450</v>
      </c>
      <c r="G9" s="130">
        <f>G13+G78</f>
        <v>75450</v>
      </c>
      <c r="H9" s="130">
        <f>H13+H78</f>
        <v>80550</v>
      </c>
    </row>
    <row r="10" spans="1:10" s="129" customFormat="1" ht="25.5" x14ac:dyDescent="0.25">
      <c r="A10" s="221" t="s">
        <v>138</v>
      </c>
      <c r="B10" s="222"/>
      <c r="C10" s="223"/>
      <c r="D10" s="126" t="s">
        <v>104</v>
      </c>
      <c r="E10" s="130">
        <f>E57</f>
        <v>600</v>
      </c>
      <c r="F10" s="131">
        <f>F57</f>
        <v>600</v>
      </c>
      <c r="G10" s="130">
        <f>G57</f>
        <v>600</v>
      </c>
      <c r="H10" s="130">
        <f>H57</f>
        <v>600</v>
      </c>
    </row>
    <row r="11" spans="1:10" s="129" customFormat="1" x14ac:dyDescent="0.3">
      <c r="A11" s="221" t="s">
        <v>155</v>
      </c>
      <c r="B11" s="222"/>
      <c r="C11" s="223"/>
      <c r="D11" s="126" t="s">
        <v>102</v>
      </c>
      <c r="E11" s="130">
        <f>E65+E87</f>
        <v>8000</v>
      </c>
      <c r="F11" s="131">
        <f>F65+F87</f>
        <v>8000</v>
      </c>
      <c r="G11" s="130">
        <f>G65+G87</f>
        <v>8000</v>
      </c>
      <c r="H11" s="130">
        <f>H65+H87</f>
        <v>8000</v>
      </c>
    </row>
    <row r="12" spans="1:10" s="125" customFormat="1" ht="26.4" x14ac:dyDescent="0.3">
      <c r="A12" s="237" t="s">
        <v>52</v>
      </c>
      <c r="B12" s="238"/>
      <c r="C12" s="239"/>
      <c r="D12" s="124" t="s">
        <v>53</v>
      </c>
      <c r="E12" s="119">
        <f>E14+E58</f>
        <v>46150</v>
      </c>
      <c r="F12" s="119">
        <f t="shared" ref="F12:H12" si="2">F14+F58</f>
        <v>68050</v>
      </c>
      <c r="G12" s="119">
        <f t="shared" si="2"/>
        <v>74050</v>
      </c>
      <c r="H12" s="119">
        <f t="shared" si="2"/>
        <v>79150</v>
      </c>
    </row>
    <row r="13" spans="1:10" s="129" customFormat="1" ht="26.4" x14ac:dyDescent="0.3">
      <c r="A13" s="221" t="s">
        <v>139</v>
      </c>
      <c r="B13" s="222"/>
      <c r="C13" s="223"/>
      <c r="D13" s="126" t="s">
        <v>103</v>
      </c>
      <c r="E13" s="127">
        <f>E14</f>
        <v>45550</v>
      </c>
      <c r="F13" s="128">
        <f>F14</f>
        <v>67450</v>
      </c>
      <c r="G13" s="127">
        <f t="shared" ref="G13:H13" si="3">G14</f>
        <v>73450</v>
      </c>
      <c r="H13" s="127">
        <f t="shared" si="3"/>
        <v>78550</v>
      </c>
    </row>
    <row r="14" spans="1:10" ht="15" x14ac:dyDescent="0.25">
      <c r="A14" s="246">
        <v>3</v>
      </c>
      <c r="B14" s="246"/>
      <c r="C14" s="246"/>
      <c r="D14" s="70" t="s">
        <v>17</v>
      </c>
      <c r="E14" s="110">
        <f>E15+E23+E53</f>
        <v>45550</v>
      </c>
      <c r="F14" s="102">
        <f>F15+F23+F53</f>
        <v>67450</v>
      </c>
      <c r="G14" s="110">
        <f t="shared" ref="G14:H14" si="4">G15+G23+G53</f>
        <v>73450</v>
      </c>
      <c r="H14" s="110">
        <f t="shared" si="4"/>
        <v>78550</v>
      </c>
      <c r="J14" s="79"/>
    </row>
    <row r="15" spans="1:10" ht="15" x14ac:dyDescent="0.25">
      <c r="A15" s="247">
        <v>31</v>
      </c>
      <c r="B15" s="248"/>
      <c r="C15" s="249"/>
      <c r="D15" s="70" t="s">
        <v>18</v>
      </c>
      <c r="E15" s="110">
        <f>E16+E18+E21</f>
        <v>32100</v>
      </c>
      <c r="F15" s="102">
        <f t="shared" ref="F15" si="5">F16+F18+F21</f>
        <v>53600</v>
      </c>
      <c r="G15" s="110">
        <f t="shared" ref="G15:H15" si="6">G16+G18+G21</f>
        <v>58900</v>
      </c>
      <c r="H15" s="110">
        <f t="shared" si="6"/>
        <v>64700</v>
      </c>
    </row>
    <row r="16" spans="1:10" ht="15" hidden="1" x14ac:dyDescent="0.25">
      <c r="A16" s="251">
        <v>311</v>
      </c>
      <c r="B16" s="251"/>
      <c r="C16" s="251"/>
      <c r="D16" s="42" t="s">
        <v>55</v>
      </c>
      <c r="E16" s="107">
        <v>26700</v>
      </c>
      <c r="F16" s="100">
        <f t="shared" ref="F16:H16" si="7">F17</f>
        <v>45000</v>
      </c>
      <c r="G16" s="107">
        <f t="shared" si="7"/>
        <v>49500</v>
      </c>
      <c r="H16" s="107">
        <f t="shared" si="7"/>
        <v>54500</v>
      </c>
    </row>
    <row r="17" spans="1:10" ht="15" hidden="1" x14ac:dyDescent="0.25">
      <c r="A17" s="255">
        <v>3111</v>
      </c>
      <c r="B17" s="255"/>
      <c r="C17" s="255"/>
      <c r="D17" s="41" t="s">
        <v>55</v>
      </c>
      <c r="E17" s="84"/>
      <c r="F17" s="99">
        <v>45000</v>
      </c>
      <c r="G17" s="84">
        <v>49500</v>
      </c>
      <c r="H17" s="84">
        <v>54500</v>
      </c>
    </row>
    <row r="18" spans="1:10" ht="15" hidden="1" x14ac:dyDescent="0.25">
      <c r="A18" s="251">
        <v>312</v>
      </c>
      <c r="B18" s="251"/>
      <c r="C18" s="251"/>
      <c r="D18" s="42" t="s">
        <v>56</v>
      </c>
      <c r="E18" s="107">
        <v>1000</v>
      </c>
      <c r="F18" s="100">
        <f t="shared" ref="F18" si="8">F19+F20</f>
        <v>1200</v>
      </c>
      <c r="G18" s="107">
        <f t="shared" ref="G18:H18" si="9">G19+G20</f>
        <v>1200</v>
      </c>
      <c r="H18" s="107">
        <f t="shared" si="9"/>
        <v>1200</v>
      </c>
    </row>
    <row r="19" spans="1:10" ht="15" hidden="1" x14ac:dyDescent="0.25">
      <c r="A19" s="255">
        <v>31216</v>
      </c>
      <c r="B19" s="255"/>
      <c r="C19" s="255"/>
      <c r="D19" s="41" t="s">
        <v>57</v>
      </c>
      <c r="E19" s="84"/>
      <c r="F19" s="99">
        <v>400</v>
      </c>
      <c r="G19" s="84">
        <v>400</v>
      </c>
      <c r="H19" s="84">
        <v>400</v>
      </c>
    </row>
    <row r="20" spans="1:10" ht="15" hidden="1" x14ac:dyDescent="0.25">
      <c r="A20" s="255">
        <v>31219</v>
      </c>
      <c r="B20" s="255"/>
      <c r="C20" s="255"/>
      <c r="D20" s="41" t="s">
        <v>58</v>
      </c>
      <c r="E20" s="84"/>
      <c r="F20" s="99">
        <v>800</v>
      </c>
      <c r="G20" s="84">
        <v>800</v>
      </c>
      <c r="H20" s="84">
        <v>800</v>
      </c>
    </row>
    <row r="21" spans="1:10" ht="15" hidden="1" x14ac:dyDescent="0.25">
      <c r="A21" s="251">
        <v>313</v>
      </c>
      <c r="B21" s="251"/>
      <c r="C21" s="251"/>
      <c r="D21" s="42" t="s">
        <v>59</v>
      </c>
      <c r="E21" s="107">
        <v>4400</v>
      </c>
      <c r="F21" s="100">
        <f t="shared" ref="F21:H21" si="10">F22</f>
        <v>7400</v>
      </c>
      <c r="G21" s="107">
        <f t="shared" si="10"/>
        <v>8200</v>
      </c>
      <c r="H21" s="107">
        <f t="shared" si="10"/>
        <v>9000</v>
      </c>
    </row>
    <row r="22" spans="1:10" ht="15" hidden="1" x14ac:dyDescent="0.25">
      <c r="A22" s="250">
        <v>3132</v>
      </c>
      <c r="B22" s="250"/>
      <c r="C22" s="250"/>
      <c r="D22" s="72" t="s">
        <v>60</v>
      </c>
      <c r="E22" s="81"/>
      <c r="F22" s="101">
        <v>7400</v>
      </c>
      <c r="G22" s="81">
        <v>8200</v>
      </c>
      <c r="H22" s="81">
        <v>9000</v>
      </c>
    </row>
    <row r="23" spans="1:10" ht="15" x14ac:dyDescent="0.25">
      <c r="A23" s="247">
        <v>32</v>
      </c>
      <c r="B23" s="248"/>
      <c r="C23" s="249"/>
      <c r="D23" s="71" t="s">
        <v>36</v>
      </c>
      <c r="E23" s="110">
        <f>E24+E29+E36+E47</f>
        <v>13450</v>
      </c>
      <c r="F23" s="102">
        <f>F24+F29+F36+F47</f>
        <v>13850</v>
      </c>
      <c r="G23" s="110">
        <f t="shared" ref="G23:H23" si="11">G24+G29+G36+G47</f>
        <v>14550</v>
      </c>
      <c r="H23" s="110">
        <f t="shared" si="11"/>
        <v>13850</v>
      </c>
      <c r="J23" s="79"/>
    </row>
    <row r="24" spans="1:10" ht="15" hidden="1" x14ac:dyDescent="0.25">
      <c r="A24" s="228">
        <v>321</v>
      </c>
      <c r="B24" s="229"/>
      <c r="C24" s="230"/>
      <c r="D24" s="42" t="s">
        <v>61</v>
      </c>
      <c r="E24" s="107">
        <v>900</v>
      </c>
      <c r="F24" s="100">
        <f t="shared" ref="F24" si="12">SUM(F25:F28)</f>
        <v>1300</v>
      </c>
      <c r="G24" s="107">
        <f t="shared" ref="G24:H24" si="13">SUM(G25:G28)</f>
        <v>1300</v>
      </c>
      <c r="H24" s="107">
        <f t="shared" si="13"/>
        <v>1300</v>
      </c>
    </row>
    <row r="25" spans="1:10" ht="15" hidden="1" x14ac:dyDescent="0.25">
      <c r="A25" s="252">
        <v>32111</v>
      </c>
      <c r="B25" s="253"/>
      <c r="C25" s="254"/>
      <c r="D25" s="40" t="s">
        <v>62</v>
      </c>
      <c r="E25" s="84"/>
      <c r="F25" s="99">
        <v>200</v>
      </c>
      <c r="G25" s="84">
        <v>200</v>
      </c>
      <c r="H25" s="84">
        <v>200</v>
      </c>
    </row>
    <row r="26" spans="1:10" ht="15" hidden="1" x14ac:dyDescent="0.25">
      <c r="A26" s="243">
        <v>32119</v>
      </c>
      <c r="B26" s="244"/>
      <c r="C26" s="245"/>
      <c r="D26" s="40" t="s">
        <v>63</v>
      </c>
      <c r="E26" s="84"/>
      <c r="F26" s="99">
        <v>0</v>
      </c>
      <c r="G26" s="84">
        <v>0</v>
      </c>
      <c r="H26" s="84">
        <v>0</v>
      </c>
    </row>
    <row r="27" spans="1:10" ht="15" hidden="1" x14ac:dyDescent="0.25">
      <c r="A27" s="243">
        <v>32121</v>
      </c>
      <c r="B27" s="244"/>
      <c r="C27" s="245"/>
      <c r="D27" s="72" t="s">
        <v>64</v>
      </c>
      <c r="E27" s="84"/>
      <c r="F27" s="99">
        <v>1000</v>
      </c>
      <c r="G27" s="84">
        <v>1000</v>
      </c>
      <c r="H27" s="84">
        <v>1000</v>
      </c>
    </row>
    <row r="28" spans="1:10" ht="15" hidden="1" x14ac:dyDescent="0.25">
      <c r="A28" s="243">
        <v>32131</v>
      </c>
      <c r="B28" s="244"/>
      <c r="C28" s="245"/>
      <c r="D28" s="40" t="s">
        <v>65</v>
      </c>
      <c r="E28" s="84"/>
      <c r="F28" s="99">
        <v>100</v>
      </c>
      <c r="G28" s="84">
        <v>100</v>
      </c>
      <c r="H28" s="84">
        <v>100</v>
      </c>
    </row>
    <row r="29" spans="1:10" ht="15" hidden="1" x14ac:dyDescent="0.25">
      <c r="A29" s="228">
        <v>322</v>
      </c>
      <c r="B29" s="229"/>
      <c r="C29" s="230"/>
      <c r="D29" s="42" t="s">
        <v>66</v>
      </c>
      <c r="E29" s="107">
        <v>3700</v>
      </c>
      <c r="F29" s="100">
        <f>SUM(F30:F35)</f>
        <v>3300</v>
      </c>
      <c r="G29" s="107">
        <f t="shared" ref="G29:H29" si="14">SUM(G30:G35)</f>
        <v>3300</v>
      </c>
      <c r="H29" s="107">
        <f t="shared" si="14"/>
        <v>3300</v>
      </c>
    </row>
    <row r="30" spans="1:10" s="93" customFormat="1" ht="15" hidden="1" x14ac:dyDescent="0.25">
      <c r="A30" s="240">
        <v>3221</v>
      </c>
      <c r="B30" s="241"/>
      <c r="C30" s="242"/>
      <c r="D30" s="98" t="s">
        <v>133</v>
      </c>
      <c r="E30" s="84"/>
      <c r="F30" s="99">
        <v>200</v>
      </c>
      <c r="G30" s="84">
        <v>200</v>
      </c>
      <c r="H30" s="84">
        <v>200</v>
      </c>
    </row>
    <row r="31" spans="1:10" s="93" customFormat="1" ht="15" hidden="1" x14ac:dyDescent="0.25">
      <c r="A31" s="240">
        <v>3222</v>
      </c>
      <c r="B31" s="241"/>
      <c r="C31" s="242"/>
      <c r="D31" s="98" t="s">
        <v>67</v>
      </c>
      <c r="E31" s="84"/>
      <c r="F31" s="99">
        <v>600</v>
      </c>
      <c r="G31" s="84">
        <v>600</v>
      </c>
      <c r="H31" s="84">
        <v>600</v>
      </c>
    </row>
    <row r="32" spans="1:10" ht="15" hidden="1" x14ac:dyDescent="0.25">
      <c r="A32" s="240">
        <v>3222</v>
      </c>
      <c r="B32" s="241"/>
      <c r="C32" s="242"/>
      <c r="D32" s="98" t="s">
        <v>67</v>
      </c>
      <c r="E32" s="84">
        <v>0</v>
      </c>
      <c r="F32" s="87">
        <v>0</v>
      </c>
      <c r="G32" s="87">
        <v>0</v>
      </c>
      <c r="H32" s="87">
        <v>0</v>
      </c>
    </row>
    <row r="33" spans="1:8" s="93" customFormat="1" ht="15" hidden="1" x14ac:dyDescent="0.25">
      <c r="A33" s="240">
        <v>32231</v>
      </c>
      <c r="B33" s="241"/>
      <c r="C33" s="242"/>
      <c r="D33" s="98" t="s">
        <v>68</v>
      </c>
      <c r="E33" s="84"/>
      <c r="F33" s="99">
        <v>600</v>
      </c>
      <c r="G33" s="84">
        <v>600</v>
      </c>
      <c r="H33" s="84">
        <v>600</v>
      </c>
    </row>
    <row r="34" spans="1:8" s="93" customFormat="1" ht="15" hidden="1" x14ac:dyDescent="0.25">
      <c r="A34" s="240">
        <v>32233</v>
      </c>
      <c r="B34" s="241"/>
      <c r="C34" s="242"/>
      <c r="D34" s="98" t="s">
        <v>69</v>
      </c>
      <c r="E34" s="84"/>
      <c r="F34" s="99">
        <v>1600</v>
      </c>
      <c r="G34" s="84">
        <v>1600</v>
      </c>
      <c r="H34" s="84">
        <v>1600</v>
      </c>
    </row>
    <row r="35" spans="1:8" ht="15" hidden="1" x14ac:dyDescent="0.25">
      <c r="A35" s="243">
        <v>3225</v>
      </c>
      <c r="B35" s="244"/>
      <c r="C35" s="245"/>
      <c r="D35" s="40" t="s">
        <v>70</v>
      </c>
      <c r="E35" s="84"/>
      <c r="F35" s="99">
        <v>300</v>
      </c>
      <c r="G35" s="84">
        <v>300</v>
      </c>
      <c r="H35" s="84">
        <v>300</v>
      </c>
    </row>
    <row r="36" spans="1:8" ht="15" hidden="1" x14ac:dyDescent="0.25">
      <c r="A36" s="228">
        <v>323</v>
      </c>
      <c r="B36" s="229"/>
      <c r="C36" s="230"/>
      <c r="D36" s="42" t="s">
        <v>71</v>
      </c>
      <c r="E36" s="107">
        <v>6300</v>
      </c>
      <c r="F36" s="100">
        <f>SUM(F37:F46)</f>
        <v>6700</v>
      </c>
      <c r="G36" s="107">
        <f t="shared" ref="G36:H36" si="15">SUM(G37:G46)</f>
        <v>7400</v>
      </c>
      <c r="H36" s="107">
        <f t="shared" si="15"/>
        <v>6700</v>
      </c>
    </row>
    <row r="37" spans="1:8" ht="15" hidden="1" x14ac:dyDescent="0.25">
      <c r="A37" s="243">
        <v>3231</v>
      </c>
      <c r="B37" s="244"/>
      <c r="C37" s="245"/>
      <c r="D37" s="40" t="s">
        <v>72</v>
      </c>
      <c r="E37" s="84"/>
      <c r="F37" s="99">
        <v>250</v>
      </c>
      <c r="G37" s="84">
        <v>250</v>
      </c>
      <c r="H37" s="84">
        <v>250</v>
      </c>
    </row>
    <row r="38" spans="1:8" ht="15" hidden="1" x14ac:dyDescent="0.25">
      <c r="A38" s="243">
        <v>3232</v>
      </c>
      <c r="B38" s="244"/>
      <c r="C38" s="245"/>
      <c r="D38" s="40" t="s">
        <v>73</v>
      </c>
      <c r="E38" s="84"/>
      <c r="F38" s="99">
        <v>150</v>
      </c>
      <c r="G38" s="84">
        <v>150</v>
      </c>
      <c r="H38" s="84">
        <v>150</v>
      </c>
    </row>
    <row r="39" spans="1:8" ht="15" hidden="1" x14ac:dyDescent="0.25">
      <c r="A39" s="243">
        <v>3233</v>
      </c>
      <c r="B39" s="244"/>
      <c r="C39" s="245"/>
      <c r="D39" s="40" t="s">
        <v>74</v>
      </c>
      <c r="E39" s="84"/>
      <c r="F39" s="99">
        <v>1000</v>
      </c>
      <c r="G39" s="84">
        <v>1000</v>
      </c>
      <c r="H39" s="84">
        <v>1000</v>
      </c>
    </row>
    <row r="40" spans="1:8" s="93" customFormat="1" ht="15" hidden="1" x14ac:dyDescent="0.25">
      <c r="A40" s="240">
        <v>32341</v>
      </c>
      <c r="B40" s="241"/>
      <c r="C40" s="242"/>
      <c r="D40" s="98" t="s">
        <v>75</v>
      </c>
      <c r="E40" s="84"/>
      <c r="F40" s="99">
        <v>400</v>
      </c>
      <c r="G40" s="84">
        <v>400</v>
      </c>
      <c r="H40" s="84">
        <v>400</v>
      </c>
    </row>
    <row r="41" spans="1:8" s="93" customFormat="1" ht="15" hidden="1" x14ac:dyDescent="0.25">
      <c r="A41" s="240">
        <v>32342</v>
      </c>
      <c r="B41" s="241"/>
      <c r="C41" s="242"/>
      <c r="D41" s="98" t="s">
        <v>76</v>
      </c>
      <c r="E41" s="84"/>
      <c r="F41" s="99">
        <v>400</v>
      </c>
      <c r="G41" s="84">
        <v>400</v>
      </c>
      <c r="H41" s="84">
        <v>400</v>
      </c>
    </row>
    <row r="42" spans="1:8" s="93" customFormat="1" ht="15" hidden="1" x14ac:dyDescent="0.25">
      <c r="A42" s="240">
        <v>3236</v>
      </c>
      <c r="B42" s="241"/>
      <c r="C42" s="242"/>
      <c r="D42" s="98" t="s">
        <v>145</v>
      </c>
      <c r="E42" s="84"/>
      <c r="F42" s="99">
        <v>0</v>
      </c>
      <c r="G42" s="84">
        <v>700</v>
      </c>
      <c r="H42" s="84">
        <v>0</v>
      </c>
    </row>
    <row r="43" spans="1:8" ht="15" hidden="1" x14ac:dyDescent="0.25">
      <c r="A43" s="243">
        <v>3237</v>
      </c>
      <c r="B43" s="244"/>
      <c r="C43" s="245"/>
      <c r="D43" s="40" t="s">
        <v>134</v>
      </c>
      <c r="E43" s="84"/>
      <c r="F43" s="99">
        <v>1000</v>
      </c>
      <c r="G43" s="84">
        <v>1000</v>
      </c>
      <c r="H43" s="84">
        <v>1000</v>
      </c>
    </row>
    <row r="44" spans="1:8" ht="15" hidden="1" x14ac:dyDescent="0.25">
      <c r="A44" s="243">
        <v>3238</v>
      </c>
      <c r="B44" s="244"/>
      <c r="C44" s="245"/>
      <c r="D44" s="40" t="s">
        <v>77</v>
      </c>
      <c r="E44" s="84"/>
      <c r="F44" s="99">
        <v>2000</v>
      </c>
      <c r="G44" s="84">
        <v>2000</v>
      </c>
      <c r="H44" s="84">
        <v>2000</v>
      </c>
    </row>
    <row r="45" spans="1:8" ht="15" hidden="1" x14ac:dyDescent="0.25">
      <c r="A45" s="243">
        <v>32391</v>
      </c>
      <c r="B45" s="244"/>
      <c r="C45" s="245"/>
      <c r="D45" s="40" t="s">
        <v>135</v>
      </c>
      <c r="E45" s="84"/>
      <c r="F45" s="99">
        <v>1200</v>
      </c>
      <c r="G45" s="84">
        <v>1200</v>
      </c>
      <c r="H45" s="84">
        <v>1200</v>
      </c>
    </row>
    <row r="46" spans="1:8" ht="15" hidden="1" x14ac:dyDescent="0.25">
      <c r="A46" s="243">
        <v>32395</v>
      </c>
      <c r="B46" s="244"/>
      <c r="C46" s="245"/>
      <c r="D46" s="40" t="s">
        <v>146</v>
      </c>
      <c r="E46" s="116"/>
      <c r="F46" s="117">
        <v>300</v>
      </c>
      <c r="G46" s="116">
        <v>300</v>
      </c>
      <c r="H46" s="116">
        <v>300</v>
      </c>
    </row>
    <row r="47" spans="1:8" ht="15" hidden="1" x14ac:dyDescent="0.25">
      <c r="A47" s="228">
        <v>329</v>
      </c>
      <c r="B47" s="229"/>
      <c r="C47" s="230"/>
      <c r="D47" s="42" t="s">
        <v>78</v>
      </c>
      <c r="E47" s="107">
        <v>2550</v>
      </c>
      <c r="F47" s="100">
        <f>SUM(F48:F52)</f>
        <v>2550</v>
      </c>
      <c r="G47" s="107">
        <f t="shared" ref="G47:H47" si="16">SUM(G48:G52)</f>
        <v>2550</v>
      </c>
      <c r="H47" s="107">
        <f t="shared" si="16"/>
        <v>2550</v>
      </c>
    </row>
    <row r="48" spans="1:8" ht="15" hidden="1" x14ac:dyDescent="0.25">
      <c r="A48" s="243">
        <v>32922</v>
      </c>
      <c r="B48" s="244"/>
      <c r="C48" s="245"/>
      <c r="D48" s="40" t="s">
        <v>79</v>
      </c>
      <c r="E48" s="84"/>
      <c r="F48" s="99">
        <v>300</v>
      </c>
      <c r="G48" s="84">
        <v>300</v>
      </c>
      <c r="H48" s="84">
        <v>300</v>
      </c>
    </row>
    <row r="49" spans="1:11" ht="15" hidden="1" x14ac:dyDescent="0.25">
      <c r="A49" s="243">
        <v>32923</v>
      </c>
      <c r="B49" s="244"/>
      <c r="C49" s="245"/>
      <c r="D49" s="72" t="s">
        <v>80</v>
      </c>
      <c r="E49" s="84"/>
      <c r="F49" s="99">
        <v>50</v>
      </c>
      <c r="G49" s="84">
        <v>50</v>
      </c>
      <c r="H49" s="84">
        <v>50</v>
      </c>
    </row>
    <row r="50" spans="1:11" ht="15" hidden="1" x14ac:dyDescent="0.25">
      <c r="A50" s="243">
        <v>32931</v>
      </c>
      <c r="B50" s="244"/>
      <c r="C50" s="245"/>
      <c r="D50" s="72" t="s">
        <v>81</v>
      </c>
      <c r="E50" s="84"/>
      <c r="F50" s="99">
        <v>1300</v>
      </c>
      <c r="G50" s="84">
        <v>1300</v>
      </c>
      <c r="H50" s="84">
        <v>1300</v>
      </c>
    </row>
    <row r="51" spans="1:11" ht="15" hidden="1" x14ac:dyDescent="0.25">
      <c r="A51" s="243">
        <v>32991</v>
      </c>
      <c r="B51" s="244"/>
      <c r="C51" s="245"/>
      <c r="D51" s="72" t="s">
        <v>82</v>
      </c>
      <c r="E51" s="84"/>
      <c r="F51" s="99">
        <v>300</v>
      </c>
      <c r="G51" s="84">
        <v>300</v>
      </c>
      <c r="H51" s="84">
        <v>300</v>
      </c>
    </row>
    <row r="52" spans="1:11" ht="15" hidden="1" x14ac:dyDescent="0.25">
      <c r="A52" s="243">
        <v>32999</v>
      </c>
      <c r="B52" s="244"/>
      <c r="C52" s="245"/>
      <c r="D52" s="72" t="s">
        <v>83</v>
      </c>
      <c r="E52" s="84"/>
      <c r="F52" s="99">
        <v>600</v>
      </c>
      <c r="G52" s="84">
        <v>600</v>
      </c>
      <c r="H52" s="84">
        <v>600</v>
      </c>
    </row>
    <row r="53" spans="1:11" ht="15" hidden="1" x14ac:dyDescent="0.25">
      <c r="A53" s="262">
        <v>34</v>
      </c>
      <c r="B53" s="263"/>
      <c r="C53" s="264"/>
      <c r="D53" s="39" t="s">
        <v>84</v>
      </c>
      <c r="E53" s="107">
        <f t="shared" ref="E53:H53" si="17">E54</f>
        <v>0</v>
      </c>
      <c r="F53" s="100">
        <f t="shared" si="17"/>
        <v>0</v>
      </c>
      <c r="G53" s="107">
        <f t="shared" si="17"/>
        <v>0</v>
      </c>
      <c r="H53" s="107">
        <f t="shared" si="17"/>
        <v>0</v>
      </c>
    </row>
    <row r="54" spans="1:11" ht="15" hidden="1" x14ac:dyDescent="0.25">
      <c r="A54" s="228">
        <v>343</v>
      </c>
      <c r="B54" s="229"/>
      <c r="C54" s="230"/>
      <c r="D54" s="42" t="s">
        <v>85</v>
      </c>
      <c r="E54" s="107">
        <v>0</v>
      </c>
      <c r="F54" s="100">
        <f>F55+F56</f>
        <v>0</v>
      </c>
      <c r="G54" s="107">
        <f t="shared" ref="G54:H54" si="18">G55+G56</f>
        <v>0</v>
      </c>
      <c r="H54" s="107">
        <f t="shared" si="18"/>
        <v>0</v>
      </c>
    </row>
    <row r="55" spans="1:11" ht="15" hidden="1" x14ac:dyDescent="0.25">
      <c r="A55" s="243">
        <v>3431</v>
      </c>
      <c r="B55" s="244"/>
      <c r="C55" s="245"/>
      <c r="D55" s="72" t="s">
        <v>136</v>
      </c>
      <c r="E55" s="84"/>
      <c r="F55" s="99">
        <v>0</v>
      </c>
      <c r="G55" s="84">
        <v>0</v>
      </c>
      <c r="H55" s="84">
        <v>0</v>
      </c>
    </row>
    <row r="56" spans="1:11" ht="15" hidden="1" x14ac:dyDescent="0.25">
      <c r="A56" s="243">
        <v>3433</v>
      </c>
      <c r="B56" s="244"/>
      <c r="C56" s="245"/>
      <c r="D56" s="72" t="s">
        <v>137</v>
      </c>
      <c r="E56" s="84">
        <v>0</v>
      </c>
      <c r="F56" s="99">
        <v>0</v>
      </c>
      <c r="G56" s="84">
        <v>0</v>
      </c>
      <c r="H56" s="84">
        <v>0</v>
      </c>
    </row>
    <row r="57" spans="1:11" s="129" customFormat="1" ht="25.5" x14ac:dyDescent="0.25">
      <c r="A57" s="221" t="s">
        <v>138</v>
      </c>
      <c r="B57" s="222"/>
      <c r="C57" s="223"/>
      <c r="D57" s="126" t="s">
        <v>104</v>
      </c>
      <c r="E57" s="132">
        <f>E58</f>
        <v>600</v>
      </c>
      <c r="F57" s="133">
        <v>600</v>
      </c>
      <c r="G57" s="132">
        <v>600</v>
      </c>
      <c r="H57" s="132">
        <v>600</v>
      </c>
      <c r="I57" s="134"/>
      <c r="K57" s="135"/>
    </row>
    <row r="58" spans="1:11" ht="15" x14ac:dyDescent="0.25">
      <c r="A58" s="246">
        <v>3</v>
      </c>
      <c r="B58" s="246"/>
      <c r="C58" s="246"/>
      <c r="D58" s="70" t="s">
        <v>17</v>
      </c>
      <c r="E58" s="110">
        <f>E59+E62</f>
        <v>600</v>
      </c>
      <c r="F58" s="102">
        <f>F59+F62</f>
        <v>600</v>
      </c>
      <c r="G58" s="110">
        <f t="shared" ref="G58:H58" si="19">G59+G62</f>
        <v>600</v>
      </c>
      <c r="H58" s="110">
        <f t="shared" si="19"/>
        <v>600</v>
      </c>
      <c r="J58" s="79"/>
    </row>
    <row r="59" spans="1:11" ht="15" x14ac:dyDescent="0.25">
      <c r="A59" s="247">
        <v>32</v>
      </c>
      <c r="B59" s="248"/>
      <c r="C59" s="249"/>
      <c r="D59" s="71" t="s">
        <v>36</v>
      </c>
      <c r="E59" s="110">
        <v>200</v>
      </c>
      <c r="F59" s="102">
        <f>F60</f>
        <v>600</v>
      </c>
      <c r="G59" s="110">
        <f t="shared" ref="G59:H60" si="20">G60</f>
        <v>600</v>
      </c>
      <c r="H59" s="110">
        <f t="shared" si="20"/>
        <v>600</v>
      </c>
      <c r="J59" s="79"/>
    </row>
    <row r="60" spans="1:11" ht="15" hidden="1" x14ac:dyDescent="0.25">
      <c r="A60" s="228">
        <v>323</v>
      </c>
      <c r="B60" s="229"/>
      <c r="C60" s="230"/>
      <c r="D60" s="42" t="s">
        <v>71</v>
      </c>
      <c r="E60" s="107">
        <f>E61</f>
        <v>0</v>
      </c>
      <c r="F60" s="100">
        <f>F61</f>
        <v>600</v>
      </c>
      <c r="G60" s="107">
        <f t="shared" si="20"/>
        <v>600</v>
      </c>
      <c r="H60" s="107">
        <f t="shared" si="20"/>
        <v>600</v>
      </c>
    </row>
    <row r="61" spans="1:11" ht="15" hidden="1" x14ac:dyDescent="0.25">
      <c r="A61" s="243">
        <v>3231</v>
      </c>
      <c r="B61" s="244"/>
      <c r="C61" s="245"/>
      <c r="D61" s="40" t="s">
        <v>72</v>
      </c>
      <c r="E61" s="84"/>
      <c r="F61" s="99">
        <v>600</v>
      </c>
      <c r="G61" s="84">
        <v>600</v>
      </c>
      <c r="H61" s="84">
        <v>600</v>
      </c>
    </row>
    <row r="62" spans="1:11" ht="15" x14ac:dyDescent="0.25">
      <c r="A62" s="262">
        <v>34</v>
      </c>
      <c r="B62" s="263"/>
      <c r="C62" s="264"/>
      <c r="D62" s="39" t="s">
        <v>84</v>
      </c>
      <c r="E62" s="107">
        <f>E63</f>
        <v>400</v>
      </c>
      <c r="F62" s="100">
        <f>F63</f>
        <v>0</v>
      </c>
      <c r="G62" s="107">
        <f t="shared" ref="G62:H63" si="21">G63</f>
        <v>0</v>
      </c>
      <c r="H62" s="107">
        <f t="shared" si="21"/>
        <v>0</v>
      </c>
    </row>
    <row r="63" spans="1:11" ht="15" hidden="1" x14ac:dyDescent="0.25">
      <c r="A63" s="228">
        <v>343</v>
      </c>
      <c r="B63" s="229"/>
      <c r="C63" s="230"/>
      <c r="D63" s="42" t="s">
        <v>85</v>
      </c>
      <c r="E63" s="107">
        <v>400</v>
      </c>
      <c r="F63" s="100">
        <f>F64</f>
        <v>0</v>
      </c>
      <c r="G63" s="107">
        <f t="shared" si="21"/>
        <v>0</v>
      </c>
      <c r="H63" s="107">
        <f t="shared" si="21"/>
        <v>0</v>
      </c>
    </row>
    <row r="64" spans="1:11" ht="15" hidden="1" x14ac:dyDescent="0.25">
      <c r="A64" s="243">
        <v>3431</v>
      </c>
      <c r="B64" s="244"/>
      <c r="C64" s="245"/>
      <c r="D64" s="72" t="s">
        <v>136</v>
      </c>
      <c r="E64" s="84"/>
      <c r="F64" s="99">
        <v>0</v>
      </c>
      <c r="G64" s="84">
        <v>0</v>
      </c>
      <c r="H64" s="84">
        <v>0</v>
      </c>
    </row>
    <row r="65" spans="1:10" s="129" customFormat="1" ht="15" hidden="1" customHeight="1" x14ac:dyDescent="0.25">
      <c r="A65" s="259" t="s">
        <v>147</v>
      </c>
      <c r="B65" s="260"/>
      <c r="C65" s="261"/>
      <c r="D65" s="136" t="s">
        <v>102</v>
      </c>
      <c r="E65" s="132">
        <f>E66</f>
        <v>0</v>
      </c>
      <c r="F65" s="132">
        <f>F66</f>
        <v>0</v>
      </c>
      <c r="G65" s="132">
        <f t="shared" ref="G65:H65" si="22">G66</f>
        <v>0</v>
      </c>
      <c r="H65" s="132">
        <f t="shared" si="22"/>
        <v>0</v>
      </c>
    </row>
    <row r="66" spans="1:10" ht="15" hidden="1" x14ac:dyDescent="0.25">
      <c r="A66" s="246">
        <v>3</v>
      </c>
      <c r="B66" s="246"/>
      <c r="C66" s="246"/>
      <c r="D66" s="70" t="s">
        <v>17</v>
      </c>
      <c r="E66" s="110">
        <f>E67+E72</f>
        <v>0</v>
      </c>
      <c r="F66" s="110">
        <f>F67+F72</f>
        <v>0</v>
      </c>
      <c r="G66" s="110">
        <f t="shared" ref="G66:H66" si="23">G67+G72</f>
        <v>0</v>
      </c>
      <c r="H66" s="110">
        <f t="shared" si="23"/>
        <v>0</v>
      </c>
      <c r="J66" s="79"/>
    </row>
    <row r="67" spans="1:10" ht="15" hidden="1" x14ac:dyDescent="0.25">
      <c r="A67" s="247">
        <v>31</v>
      </c>
      <c r="B67" s="248"/>
      <c r="C67" s="249"/>
      <c r="D67" s="70" t="s">
        <v>18</v>
      </c>
      <c r="E67" s="110">
        <f>E68+E70</f>
        <v>0</v>
      </c>
      <c r="F67" s="102">
        <f>F68+F70</f>
        <v>0</v>
      </c>
      <c r="G67" s="110">
        <f t="shared" ref="G67:H67" si="24">G68+G70</f>
        <v>0</v>
      </c>
      <c r="H67" s="110">
        <f t="shared" si="24"/>
        <v>0</v>
      </c>
    </row>
    <row r="68" spans="1:10" ht="15" hidden="1" x14ac:dyDescent="0.25">
      <c r="A68" s="251">
        <v>311</v>
      </c>
      <c r="B68" s="251"/>
      <c r="C68" s="251"/>
      <c r="D68" s="42" t="s">
        <v>55</v>
      </c>
      <c r="E68" s="107">
        <f>E69</f>
        <v>0</v>
      </c>
      <c r="F68" s="100">
        <f>F69</f>
        <v>0</v>
      </c>
      <c r="G68" s="107">
        <f t="shared" ref="G68:H68" si="25">G69</f>
        <v>0</v>
      </c>
      <c r="H68" s="107">
        <f t="shared" si="25"/>
        <v>0</v>
      </c>
    </row>
    <row r="69" spans="1:10" ht="15" hidden="1" x14ac:dyDescent="0.25">
      <c r="A69" s="255">
        <v>3111</v>
      </c>
      <c r="B69" s="255"/>
      <c r="C69" s="255"/>
      <c r="D69" s="41" t="s">
        <v>55</v>
      </c>
      <c r="E69" s="84"/>
      <c r="F69" s="99">
        <v>0</v>
      </c>
      <c r="G69" s="84">
        <v>0</v>
      </c>
      <c r="H69" s="84">
        <v>0</v>
      </c>
    </row>
    <row r="70" spans="1:10" ht="15" hidden="1" x14ac:dyDescent="0.25">
      <c r="A70" s="251">
        <v>313</v>
      </c>
      <c r="B70" s="251"/>
      <c r="C70" s="251"/>
      <c r="D70" s="42" t="s">
        <v>140</v>
      </c>
      <c r="E70" s="107">
        <f>E71</f>
        <v>0</v>
      </c>
      <c r="F70" s="100">
        <f>F71</f>
        <v>0</v>
      </c>
      <c r="G70" s="107">
        <f t="shared" ref="G70:H70" si="26">G71</f>
        <v>0</v>
      </c>
      <c r="H70" s="107">
        <f t="shared" si="26"/>
        <v>0</v>
      </c>
    </row>
    <row r="71" spans="1:10" ht="15" hidden="1" x14ac:dyDescent="0.25">
      <c r="A71" s="250">
        <v>3132</v>
      </c>
      <c r="B71" s="250"/>
      <c r="C71" s="250"/>
      <c r="D71" s="72" t="s">
        <v>60</v>
      </c>
      <c r="E71" s="81"/>
      <c r="F71" s="101">
        <v>0</v>
      </c>
      <c r="G71" s="81">
        <v>0</v>
      </c>
      <c r="H71" s="81">
        <v>0</v>
      </c>
    </row>
    <row r="72" spans="1:10" ht="15" hidden="1" x14ac:dyDescent="0.25">
      <c r="A72" s="247">
        <v>32</v>
      </c>
      <c r="B72" s="248"/>
      <c r="C72" s="249"/>
      <c r="D72" s="71" t="s">
        <v>36</v>
      </c>
      <c r="E72" s="110">
        <f>E73+E75</f>
        <v>0</v>
      </c>
      <c r="F72" s="102">
        <f>F83+F96+F103+F112</f>
        <v>0</v>
      </c>
      <c r="G72" s="110">
        <f t="shared" ref="G72:H72" si="27">G83+G96+G103+G112</f>
        <v>0</v>
      </c>
      <c r="H72" s="110">
        <f t="shared" si="27"/>
        <v>0</v>
      </c>
      <c r="J72" s="79"/>
    </row>
    <row r="73" spans="1:10" ht="15" hidden="1" x14ac:dyDescent="0.25">
      <c r="A73" s="228">
        <v>321</v>
      </c>
      <c r="B73" s="229"/>
      <c r="C73" s="230"/>
      <c r="D73" s="42" t="s">
        <v>61</v>
      </c>
      <c r="E73" s="107">
        <f>E74</f>
        <v>0</v>
      </c>
      <c r="F73" s="100">
        <f>F74</f>
        <v>0</v>
      </c>
      <c r="G73" s="107">
        <f t="shared" ref="G73:H73" si="28">G74</f>
        <v>0</v>
      </c>
      <c r="H73" s="107">
        <f t="shared" si="28"/>
        <v>0</v>
      </c>
    </row>
    <row r="74" spans="1:10" ht="15" hidden="1" x14ac:dyDescent="0.25">
      <c r="A74" s="243">
        <v>3212</v>
      </c>
      <c r="B74" s="244"/>
      <c r="C74" s="245"/>
      <c r="D74" s="72" t="s">
        <v>64</v>
      </c>
      <c r="E74" s="84"/>
      <c r="F74" s="99">
        <v>0</v>
      </c>
      <c r="G74" s="84">
        <v>0</v>
      </c>
      <c r="H74" s="84">
        <v>0</v>
      </c>
    </row>
    <row r="75" spans="1:10" ht="15" hidden="1" x14ac:dyDescent="0.25">
      <c r="A75" s="228">
        <v>323</v>
      </c>
      <c r="B75" s="229"/>
      <c r="C75" s="230"/>
      <c r="D75" s="42" t="s">
        <v>71</v>
      </c>
      <c r="E75" s="107">
        <f>E76</f>
        <v>0</v>
      </c>
      <c r="F75" s="100">
        <f>F76</f>
        <v>0</v>
      </c>
      <c r="G75" s="107">
        <f t="shared" ref="G75:H75" si="29">G76</f>
        <v>0</v>
      </c>
      <c r="H75" s="107">
        <f t="shared" si="29"/>
        <v>0</v>
      </c>
    </row>
    <row r="76" spans="1:10" ht="15" hidden="1" x14ac:dyDescent="0.25">
      <c r="A76" s="243">
        <v>3233</v>
      </c>
      <c r="B76" s="244"/>
      <c r="C76" s="245"/>
      <c r="D76" s="40" t="s">
        <v>74</v>
      </c>
      <c r="E76" s="84"/>
      <c r="F76" s="99">
        <v>0</v>
      </c>
      <c r="G76" s="84">
        <v>0</v>
      </c>
      <c r="H76" s="84">
        <v>0</v>
      </c>
    </row>
    <row r="77" spans="1:10" ht="26.4" customHeight="1" x14ac:dyDescent="0.3">
      <c r="A77" s="256" t="s">
        <v>96</v>
      </c>
      <c r="B77" s="257"/>
      <c r="C77" s="258"/>
      <c r="D77" s="69" t="s">
        <v>97</v>
      </c>
      <c r="E77" s="106">
        <f>E78+E88</f>
        <v>8000</v>
      </c>
      <c r="F77" s="105">
        <f>F78+F87</f>
        <v>10000</v>
      </c>
      <c r="G77" s="106">
        <f t="shared" ref="G77:H77" si="30">G78+G87</f>
        <v>10000</v>
      </c>
      <c r="H77" s="106">
        <f t="shared" si="30"/>
        <v>10000</v>
      </c>
    </row>
    <row r="78" spans="1:10" s="129" customFormat="1" ht="28.95" customHeight="1" x14ac:dyDescent="0.3">
      <c r="A78" s="259" t="s">
        <v>139</v>
      </c>
      <c r="B78" s="260"/>
      <c r="C78" s="261"/>
      <c r="D78" s="136" t="s">
        <v>103</v>
      </c>
      <c r="E78" s="130">
        <f>E79</f>
        <v>0</v>
      </c>
      <c r="F78" s="131">
        <v>2000</v>
      </c>
      <c r="G78" s="130">
        <f>G79</f>
        <v>2000</v>
      </c>
      <c r="H78" s="130">
        <f>H79</f>
        <v>2000</v>
      </c>
      <c r="J78" s="135"/>
    </row>
    <row r="79" spans="1:10" ht="15" customHeight="1" x14ac:dyDescent="0.3">
      <c r="A79" s="262">
        <v>4</v>
      </c>
      <c r="B79" s="263"/>
      <c r="C79" s="264"/>
      <c r="D79" s="39" t="s">
        <v>19</v>
      </c>
      <c r="E79" s="107">
        <f>E80+E84</f>
        <v>0</v>
      </c>
      <c r="F79" s="100">
        <f>F80+F84</f>
        <v>2000</v>
      </c>
      <c r="G79" s="107">
        <f t="shared" ref="G79:H79" si="31">G80+G84</f>
        <v>2000</v>
      </c>
      <c r="H79" s="107">
        <f t="shared" si="31"/>
        <v>2000</v>
      </c>
    </row>
    <row r="80" spans="1:10" ht="30" customHeight="1" x14ac:dyDescent="0.3">
      <c r="A80" s="262">
        <v>42</v>
      </c>
      <c r="B80" s="263"/>
      <c r="C80" s="264"/>
      <c r="D80" s="39" t="s">
        <v>48</v>
      </c>
      <c r="E80" s="107">
        <f>E81</f>
        <v>0</v>
      </c>
      <c r="F80" s="100">
        <f>F81</f>
        <v>2000</v>
      </c>
      <c r="G80" s="107">
        <f t="shared" ref="G80:H80" si="32">G81</f>
        <v>2000</v>
      </c>
      <c r="H80" s="107">
        <f t="shared" si="32"/>
        <v>2000</v>
      </c>
    </row>
    <row r="81" spans="1:8" ht="30.6" hidden="1" customHeight="1" x14ac:dyDescent="0.25">
      <c r="A81" s="228">
        <v>424</v>
      </c>
      <c r="B81" s="229"/>
      <c r="C81" s="230"/>
      <c r="D81" s="42" t="s">
        <v>91</v>
      </c>
      <c r="E81" s="107">
        <f t="shared" ref="E81" si="33">SUM(E82:E83)</f>
        <v>0</v>
      </c>
      <c r="F81" s="100">
        <f t="shared" ref="F81" si="34">SUM(F82:F83)</f>
        <v>2000</v>
      </c>
      <c r="G81" s="107">
        <f t="shared" ref="G81:H81" si="35">SUM(G82:G83)</f>
        <v>2000</v>
      </c>
      <c r="H81" s="107">
        <f t="shared" si="35"/>
        <v>2000</v>
      </c>
    </row>
    <row r="82" spans="1:8" ht="15" hidden="1" customHeight="1" x14ac:dyDescent="0.25">
      <c r="A82" s="243">
        <v>4241</v>
      </c>
      <c r="B82" s="244"/>
      <c r="C82" s="245"/>
      <c r="D82" s="40" t="s">
        <v>92</v>
      </c>
      <c r="E82" s="50"/>
      <c r="F82" s="103">
        <v>2000</v>
      </c>
      <c r="G82" s="50">
        <v>2000</v>
      </c>
      <c r="H82" s="50">
        <v>2000</v>
      </c>
    </row>
    <row r="83" spans="1:8" ht="15" hidden="1" customHeight="1" x14ac:dyDescent="0.25">
      <c r="A83" s="243">
        <v>42421</v>
      </c>
      <c r="B83" s="244"/>
      <c r="C83" s="245"/>
      <c r="D83" s="40" t="s">
        <v>93</v>
      </c>
      <c r="E83" s="50">
        <v>0</v>
      </c>
      <c r="F83" s="103">
        <v>0</v>
      </c>
      <c r="G83" s="89">
        <v>0</v>
      </c>
      <c r="H83" s="89">
        <v>0</v>
      </c>
    </row>
    <row r="84" spans="1:8" ht="15" hidden="1" customHeight="1" x14ac:dyDescent="0.25">
      <c r="A84" s="225">
        <v>45</v>
      </c>
      <c r="B84" s="226"/>
      <c r="C84" s="227"/>
      <c r="D84" s="65" t="s">
        <v>114</v>
      </c>
      <c r="E84" s="66">
        <f t="shared" ref="E84:H85" si="36">E85</f>
        <v>0</v>
      </c>
      <c r="F84" s="104">
        <f t="shared" si="36"/>
        <v>0</v>
      </c>
      <c r="G84" s="66">
        <f t="shared" si="36"/>
        <v>0</v>
      </c>
      <c r="H84" s="66">
        <f t="shared" si="36"/>
        <v>0</v>
      </c>
    </row>
    <row r="85" spans="1:8" ht="15" hidden="1" customHeight="1" x14ac:dyDescent="0.25">
      <c r="A85" s="228">
        <v>451</v>
      </c>
      <c r="B85" s="229"/>
      <c r="C85" s="230"/>
      <c r="D85" s="42" t="s">
        <v>115</v>
      </c>
      <c r="E85" s="66">
        <f t="shared" si="36"/>
        <v>0</v>
      </c>
      <c r="F85" s="104">
        <f t="shared" si="36"/>
        <v>0</v>
      </c>
      <c r="G85" s="66">
        <f t="shared" si="36"/>
        <v>0</v>
      </c>
      <c r="H85" s="66">
        <f t="shared" si="36"/>
        <v>0</v>
      </c>
    </row>
    <row r="86" spans="1:8" ht="15" hidden="1" customHeight="1" x14ac:dyDescent="0.25">
      <c r="A86" s="231">
        <v>45111</v>
      </c>
      <c r="B86" s="232"/>
      <c r="C86" s="233"/>
      <c r="D86" s="41" t="s">
        <v>115</v>
      </c>
      <c r="E86" s="50"/>
      <c r="F86" s="103">
        <v>0</v>
      </c>
      <c r="G86" s="50">
        <v>0</v>
      </c>
      <c r="H86" s="50">
        <v>0</v>
      </c>
    </row>
    <row r="87" spans="1:8" s="129" customFormat="1" ht="15" customHeight="1" x14ac:dyDescent="0.3">
      <c r="A87" s="259" t="s">
        <v>155</v>
      </c>
      <c r="B87" s="260"/>
      <c r="C87" s="261"/>
      <c r="D87" s="136" t="s">
        <v>102</v>
      </c>
      <c r="E87" s="132">
        <f>E88</f>
        <v>8000</v>
      </c>
      <c r="F87" s="133">
        <v>8000</v>
      </c>
      <c r="G87" s="132">
        <v>8000</v>
      </c>
      <c r="H87" s="132">
        <v>8000</v>
      </c>
    </row>
    <row r="88" spans="1:8" ht="15" customHeight="1" x14ac:dyDescent="0.3">
      <c r="A88" s="262">
        <v>4</v>
      </c>
      <c r="B88" s="263"/>
      <c r="C88" s="264"/>
      <c r="D88" s="39" t="s">
        <v>19</v>
      </c>
      <c r="E88" s="107">
        <f>E89+E92</f>
        <v>8000</v>
      </c>
      <c r="F88" s="100">
        <f>F89+F103</f>
        <v>8000</v>
      </c>
      <c r="G88" s="107">
        <f t="shared" ref="G88:H88" si="37">G89+G103</f>
        <v>8000</v>
      </c>
      <c r="H88" s="107">
        <f t="shared" si="37"/>
        <v>8000</v>
      </c>
    </row>
    <row r="89" spans="1:8" ht="30" customHeight="1" x14ac:dyDescent="0.3">
      <c r="A89" s="262">
        <v>42</v>
      </c>
      <c r="B89" s="263"/>
      <c r="C89" s="264"/>
      <c r="D89" s="39" t="s">
        <v>48</v>
      </c>
      <c r="E89" s="107">
        <f>E90</f>
        <v>8000</v>
      </c>
      <c r="F89" s="100">
        <f>F90</f>
        <v>8000</v>
      </c>
      <c r="G89" s="107">
        <f t="shared" ref="G89:H90" si="38">G90</f>
        <v>8000</v>
      </c>
      <c r="H89" s="107">
        <f t="shared" si="38"/>
        <v>8000</v>
      </c>
    </row>
    <row r="90" spans="1:8" ht="30.6" hidden="1" customHeight="1" x14ac:dyDescent="0.25">
      <c r="A90" s="228">
        <v>424</v>
      </c>
      <c r="B90" s="229"/>
      <c r="C90" s="230"/>
      <c r="D90" s="42" t="s">
        <v>91</v>
      </c>
      <c r="E90" s="107">
        <f>E91</f>
        <v>8000</v>
      </c>
      <c r="F90" s="100">
        <f>F91</f>
        <v>8000</v>
      </c>
      <c r="G90" s="107">
        <f t="shared" si="38"/>
        <v>8000</v>
      </c>
      <c r="H90" s="107">
        <f t="shared" si="38"/>
        <v>8000</v>
      </c>
    </row>
    <row r="91" spans="1:8" ht="15" hidden="1" customHeight="1" x14ac:dyDescent="0.25">
      <c r="A91" s="243">
        <v>4241</v>
      </c>
      <c r="B91" s="244"/>
      <c r="C91" s="245"/>
      <c r="D91" s="40" t="s">
        <v>92</v>
      </c>
      <c r="E91" s="50">
        <v>8000</v>
      </c>
      <c r="F91" s="103">
        <v>8000</v>
      </c>
      <c r="G91" s="50">
        <v>8000</v>
      </c>
      <c r="H91" s="50">
        <v>8000</v>
      </c>
    </row>
    <row r="92" spans="1:8" ht="15" hidden="1" customHeight="1" x14ac:dyDescent="0.25">
      <c r="A92" s="225">
        <v>45</v>
      </c>
      <c r="B92" s="226"/>
      <c r="C92" s="227"/>
      <c r="D92" s="65" t="s">
        <v>114</v>
      </c>
      <c r="E92" s="66">
        <f t="shared" ref="E92:H93" si="39">E93</f>
        <v>0</v>
      </c>
      <c r="F92" s="104">
        <f t="shared" si="39"/>
        <v>0</v>
      </c>
      <c r="G92" s="66">
        <f t="shared" si="39"/>
        <v>0</v>
      </c>
      <c r="H92" s="66">
        <f t="shared" si="39"/>
        <v>0</v>
      </c>
    </row>
    <row r="93" spans="1:8" ht="15" hidden="1" customHeight="1" x14ac:dyDescent="0.25">
      <c r="A93" s="228">
        <v>451</v>
      </c>
      <c r="B93" s="229"/>
      <c r="C93" s="230"/>
      <c r="D93" s="42" t="s">
        <v>115</v>
      </c>
      <c r="E93" s="66">
        <f t="shared" si="39"/>
        <v>0</v>
      </c>
      <c r="F93" s="104">
        <f t="shared" si="39"/>
        <v>0</v>
      </c>
      <c r="G93" s="66">
        <f t="shared" si="39"/>
        <v>0</v>
      </c>
      <c r="H93" s="66">
        <f t="shared" si="39"/>
        <v>0</v>
      </c>
    </row>
    <row r="94" spans="1:8" ht="15" hidden="1" customHeight="1" x14ac:dyDescent="0.25">
      <c r="A94" s="231">
        <v>4511</v>
      </c>
      <c r="B94" s="232"/>
      <c r="C94" s="233"/>
      <c r="D94" s="41" t="s">
        <v>115</v>
      </c>
      <c r="E94" s="50"/>
      <c r="F94" s="103">
        <v>0</v>
      </c>
      <c r="G94" s="50">
        <v>0</v>
      </c>
      <c r="H94" s="50">
        <v>0</v>
      </c>
    </row>
    <row r="95" spans="1:8" ht="39" hidden="1" x14ac:dyDescent="0.25">
      <c r="A95" s="265" t="s">
        <v>98</v>
      </c>
      <c r="B95" s="265"/>
      <c r="C95" s="265"/>
      <c r="D95" s="63" t="s">
        <v>99</v>
      </c>
      <c r="E95" s="108">
        <f t="shared" ref="E95" si="40">E98</f>
        <v>0</v>
      </c>
      <c r="F95" s="113">
        <f t="shared" ref="F95:G95" si="41">F98</f>
        <v>0</v>
      </c>
      <c r="G95" s="108">
        <f t="shared" si="41"/>
        <v>0</v>
      </c>
      <c r="H95" s="108">
        <f t="shared" ref="H95" si="42">H98</f>
        <v>0</v>
      </c>
    </row>
    <row r="96" spans="1:8" s="129" customFormat="1" ht="26.4" hidden="1" customHeight="1" x14ac:dyDescent="0.25">
      <c r="A96" s="259" t="s">
        <v>100</v>
      </c>
      <c r="B96" s="260"/>
      <c r="C96" s="261"/>
      <c r="D96" s="136" t="s">
        <v>103</v>
      </c>
      <c r="E96" s="130">
        <f t="shared" ref="E96" si="43">E99-E97</f>
        <v>0</v>
      </c>
      <c r="F96" s="137">
        <f t="shared" ref="F96:G96" si="44">F99-F97</f>
        <v>0</v>
      </c>
      <c r="G96" s="130">
        <f t="shared" si="44"/>
        <v>0</v>
      </c>
      <c r="H96" s="130">
        <f t="shared" ref="H96" si="45">H99-H97</f>
        <v>0</v>
      </c>
    </row>
    <row r="97" spans="1:8" s="129" customFormat="1" ht="14.4" hidden="1" customHeight="1" x14ac:dyDescent="0.25">
      <c r="A97" s="259" t="s">
        <v>101</v>
      </c>
      <c r="B97" s="260"/>
      <c r="C97" s="261"/>
      <c r="D97" s="136" t="s">
        <v>102</v>
      </c>
      <c r="E97" s="122">
        <v>0</v>
      </c>
      <c r="F97" s="121">
        <v>0</v>
      </c>
      <c r="G97" s="122">
        <v>0</v>
      </c>
      <c r="H97" s="122">
        <v>0</v>
      </c>
    </row>
    <row r="98" spans="1:8" ht="15" hidden="1" x14ac:dyDescent="0.25">
      <c r="A98" s="266">
        <v>4</v>
      </c>
      <c r="B98" s="266"/>
      <c r="C98" s="266"/>
      <c r="D98" s="39" t="s">
        <v>19</v>
      </c>
      <c r="E98" s="109">
        <f t="shared" ref="E98:H98" si="46">E99</f>
        <v>0</v>
      </c>
      <c r="F98" s="114">
        <f t="shared" si="46"/>
        <v>0</v>
      </c>
      <c r="G98" s="109">
        <f t="shared" si="46"/>
        <v>0</v>
      </c>
      <c r="H98" s="109">
        <f t="shared" si="46"/>
        <v>0</v>
      </c>
    </row>
    <row r="99" spans="1:8" ht="26.25" hidden="1" x14ac:dyDescent="0.25">
      <c r="A99" s="266">
        <v>42</v>
      </c>
      <c r="B99" s="266"/>
      <c r="C99" s="266"/>
      <c r="D99" s="39" t="s">
        <v>48</v>
      </c>
      <c r="E99" s="109">
        <f t="shared" ref="E99" si="47">E100+E102</f>
        <v>0</v>
      </c>
      <c r="F99" s="114">
        <f t="shared" ref="F99:G99" si="48">F100+F102</f>
        <v>0</v>
      </c>
      <c r="G99" s="109">
        <f t="shared" si="48"/>
        <v>0</v>
      </c>
      <c r="H99" s="109">
        <f t="shared" ref="H99" si="49">H100+H102</f>
        <v>0</v>
      </c>
    </row>
    <row r="100" spans="1:8" ht="14.4" hidden="1" customHeight="1" x14ac:dyDescent="0.25">
      <c r="A100" s="251">
        <v>421</v>
      </c>
      <c r="B100" s="251"/>
      <c r="C100" s="251"/>
      <c r="D100" s="42" t="s">
        <v>94</v>
      </c>
      <c r="E100" s="109">
        <f t="shared" ref="E100:H100" si="50">E101</f>
        <v>0</v>
      </c>
      <c r="F100" s="114">
        <f t="shared" si="50"/>
        <v>0</v>
      </c>
      <c r="G100" s="109">
        <f t="shared" si="50"/>
        <v>0</v>
      </c>
      <c r="H100" s="109">
        <f t="shared" si="50"/>
        <v>0</v>
      </c>
    </row>
    <row r="101" spans="1:8" ht="14.4" hidden="1" customHeight="1" x14ac:dyDescent="0.25">
      <c r="A101" s="255">
        <v>4212</v>
      </c>
      <c r="B101" s="255"/>
      <c r="C101" s="255"/>
      <c r="D101" s="41" t="s">
        <v>95</v>
      </c>
      <c r="E101" s="83">
        <v>0</v>
      </c>
      <c r="F101" s="115">
        <v>0</v>
      </c>
      <c r="G101" s="83">
        <v>0</v>
      </c>
      <c r="H101" s="83">
        <v>0</v>
      </c>
    </row>
    <row r="102" spans="1:8" ht="14.4" hidden="1" customHeight="1" x14ac:dyDescent="0.25">
      <c r="A102" s="251">
        <v>422</v>
      </c>
      <c r="B102" s="251"/>
      <c r="C102" s="251"/>
      <c r="D102" s="42" t="s">
        <v>86</v>
      </c>
      <c r="E102" s="109">
        <f t="shared" ref="E102" si="51">SUM(E103:E107)</f>
        <v>0</v>
      </c>
      <c r="F102" s="114">
        <f t="shared" ref="F102:G102" si="52">SUM(F103:F107)</f>
        <v>0</v>
      </c>
      <c r="G102" s="109">
        <f t="shared" si="52"/>
        <v>0</v>
      </c>
      <c r="H102" s="109">
        <f t="shared" ref="H102" si="53">SUM(H103:H107)</f>
        <v>0</v>
      </c>
    </row>
    <row r="103" spans="1:8" ht="14.4" hidden="1" customHeight="1" x14ac:dyDescent="0.25">
      <c r="A103" s="250">
        <v>42211</v>
      </c>
      <c r="B103" s="250"/>
      <c r="C103" s="250"/>
      <c r="D103" s="40" t="s">
        <v>87</v>
      </c>
      <c r="E103" s="83">
        <v>0</v>
      </c>
      <c r="F103" s="115">
        <v>0</v>
      </c>
      <c r="G103" s="83">
        <v>0</v>
      </c>
      <c r="H103" s="83">
        <v>0</v>
      </c>
    </row>
    <row r="104" spans="1:8" ht="14.4" hidden="1" customHeight="1" x14ac:dyDescent="0.25">
      <c r="A104" s="250">
        <v>42212</v>
      </c>
      <c r="B104" s="250"/>
      <c r="C104" s="250"/>
      <c r="D104" s="40" t="s">
        <v>118</v>
      </c>
      <c r="E104" s="83">
        <v>0</v>
      </c>
      <c r="F104" s="115">
        <v>0</v>
      </c>
      <c r="G104" s="83">
        <v>0</v>
      </c>
      <c r="H104" s="83">
        <v>0</v>
      </c>
    </row>
    <row r="105" spans="1:8" ht="14.4" hidden="1" customHeight="1" x14ac:dyDescent="0.25">
      <c r="A105" s="250">
        <v>42219</v>
      </c>
      <c r="B105" s="250"/>
      <c r="C105" s="250"/>
      <c r="D105" s="40" t="s">
        <v>88</v>
      </c>
      <c r="E105" s="83">
        <v>0</v>
      </c>
      <c r="F105" s="115">
        <v>0</v>
      </c>
      <c r="G105" s="83">
        <v>0</v>
      </c>
      <c r="H105" s="83">
        <v>0</v>
      </c>
    </row>
    <row r="106" spans="1:8" ht="14.4" hidden="1" customHeight="1" x14ac:dyDescent="0.25">
      <c r="A106" s="250">
        <v>42221</v>
      </c>
      <c r="B106" s="250"/>
      <c r="C106" s="250"/>
      <c r="D106" s="40" t="s">
        <v>89</v>
      </c>
      <c r="E106" s="83">
        <v>0</v>
      </c>
      <c r="F106" s="115">
        <v>0</v>
      </c>
      <c r="G106" s="83">
        <v>0</v>
      </c>
      <c r="H106" s="83">
        <v>0</v>
      </c>
    </row>
    <row r="107" spans="1:8" ht="14.4" hidden="1" customHeight="1" x14ac:dyDescent="0.25">
      <c r="A107" s="250">
        <v>42273</v>
      </c>
      <c r="B107" s="250"/>
      <c r="C107" s="250"/>
      <c r="D107" s="40" t="s">
        <v>90</v>
      </c>
      <c r="E107" s="83">
        <v>0</v>
      </c>
      <c r="F107" s="115">
        <v>0</v>
      </c>
      <c r="G107" s="83">
        <v>0</v>
      </c>
      <c r="H107" s="83">
        <v>0</v>
      </c>
    </row>
    <row r="108" spans="1:8" ht="14.4" hidden="1" customHeight="1" x14ac:dyDescent="0.25">
      <c r="F108" s="90"/>
      <c r="G108" s="90"/>
      <c r="H108" s="90"/>
    </row>
    <row r="109" spans="1:8" ht="15.6" hidden="1" customHeight="1" x14ac:dyDescent="0.25">
      <c r="A109" s="74"/>
      <c r="B109" s="74"/>
      <c r="C109" s="74"/>
      <c r="D109" s="44" t="s">
        <v>107</v>
      </c>
      <c r="E109" s="164">
        <f>E9+E10+E11</f>
        <v>54150</v>
      </c>
      <c r="F109" s="164">
        <f t="shared" ref="F109:H109" si="54">F9+F10+F11</f>
        <v>78050</v>
      </c>
      <c r="G109" s="164">
        <f t="shared" si="54"/>
        <v>84050</v>
      </c>
      <c r="H109" s="164">
        <f t="shared" si="54"/>
        <v>89150</v>
      </c>
    </row>
    <row r="110" spans="1:8" ht="15.6" hidden="1" customHeight="1" x14ac:dyDescent="0.25">
      <c r="A110" s="74"/>
      <c r="B110" s="74"/>
      <c r="C110" s="74"/>
      <c r="D110" s="44" t="s">
        <v>106</v>
      </c>
      <c r="E110" s="164">
        <f>E14+E58+E66+E79+E88</f>
        <v>54150</v>
      </c>
      <c r="F110" s="164">
        <f t="shared" ref="F110:H110" si="55">F14+F58+F66+F79+F88</f>
        <v>78050</v>
      </c>
      <c r="G110" s="164">
        <f t="shared" si="55"/>
        <v>84050</v>
      </c>
      <c r="H110" s="164">
        <f t="shared" si="55"/>
        <v>89150</v>
      </c>
    </row>
    <row r="111" spans="1:8" ht="15.6" hidden="1" customHeight="1" x14ac:dyDescent="0.25">
      <c r="A111" s="74"/>
      <c r="B111" s="74"/>
      <c r="C111" s="74"/>
      <c r="D111" s="44" t="s">
        <v>108</v>
      </c>
      <c r="E111" s="165">
        <f t="shared" ref="E111" si="56">E109-E110</f>
        <v>0</v>
      </c>
      <c r="F111" s="165">
        <f t="shared" ref="F111:G111" si="57">F109-F110</f>
        <v>0</v>
      </c>
      <c r="G111" s="165">
        <f t="shared" si="57"/>
        <v>0</v>
      </c>
      <c r="H111" s="165">
        <f t="shared" ref="H111" si="58">H109-H110</f>
        <v>0</v>
      </c>
    </row>
    <row r="112" spans="1:8" ht="15.6" hidden="1" customHeight="1" x14ac:dyDescent="0.25">
      <c r="E112" s="166"/>
      <c r="F112" s="167"/>
      <c r="G112" s="167"/>
      <c r="H112" s="167"/>
    </row>
    <row r="113" spans="4:7" ht="14.4" customHeight="1" x14ac:dyDescent="0.3"/>
    <row r="114" spans="4:7" ht="14.4" customHeight="1" x14ac:dyDescent="0.3"/>
    <row r="116" spans="4:7" x14ac:dyDescent="0.3">
      <c r="D116" s="64" t="s">
        <v>156</v>
      </c>
      <c r="E116" s="172"/>
      <c r="F116" s="45" t="s">
        <v>112</v>
      </c>
      <c r="G116" s="91"/>
    </row>
    <row r="117" spans="4:7" x14ac:dyDescent="0.3">
      <c r="E117" s="172"/>
      <c r="F117" s="45"/>
      <c r="G117" s="91"/>
    </row>
    <row r="118" spans="4:7" x14ac:dyDescent="0.3">
      <c r="E118" s="172"/>
      <c r="F118" s="45" t="s">
        <v>113</v>
      </c>
      <c r="G118" s="91"/>
    </row>
    <row r="119" spans="4:7" x14ac:dyDescent="0.3">
      <c r="E119" s="172"/>
      <c r="F119" s="64"/>
    </row>
  </sheetData>
  <sheetProtection password="E14F" sheet="1" objects="1" scenarios="1"/>
  <mergeCells count="105">
    <mergeCell ref="A107:C107"/>
    <mergeCell ref="A106:C106"/>
    <mergeCell ref="A105:C105"/>
    <mergeCell ref="A57:C57"/>
    <mergeCell ref="A104:C104"/>
    <mergeCell ref="A94:C94"/>
    <mergeCell ref="A88:C88"/>
    <mergeCell ref="A89:C89"/>
    <mergeCell ref="A6:C6"/>
    <mergeCell ref="A7:C7"/>
    <mergeCell ref="A46:C46"/>
    <mergeCell ref="A76:C76"/>
    <mergeCell ref="A90:C90"/>
    <mergeCell ref="A91:C91"/>
    <mergeCell ref="A92:C92"/>
    <mergeCell ref="A93:C93"/>
    <mergeCell ref="A71:C71"/>
    <mergeCell ref="A72:C72"/>
    <mergeCell ref="A73:C73"/>
    <mergeCell ref="A74:C74"/>
    <mergeCell ref="A75:C75"/>
    <mergeCell ref="A66:C66"/>
    <mergeCell ref="A67:C67"/>
    <mergeCell ref="A68:C68"/>
    <mergeCell ref="A98:C98"/>
    <mergeCell ref="A53:C53"/>
    <mergeCell ref="A54:C54"/>
    <mergeCell ref="A83:C83"/>
    <mergeCell ref="A49:C49"/>
    <mergeCell ref="A48:C48"/>
    <mergeCell ref="A47:C47"/>
    <mergeCell ref="A52:C52"/>
    <mergeCell ref="A51:C51"/>
    <mergeCell ref="A50:C50"/>
    <mergeCell ref="A64:C64"/>
    <mergeCell ref="A65:C65"/>
    <mergeCell ref="A55:C55"/>
    <mergeCell ref="A56:C56"/>
    <mergeCell ref="A58:C58"/>
    <mergeCell ref="A59:C59"/>
    <mergeCell ref="A60:C60"/>
    <mergeCell ref="A69:C69"/>
    <mergeCell ref="A70:C70"/>
    <mergeCell ref="A61:C61"/>
    <mergeCell ref="A62:C62"/>
    <mergeCell ref="A63:C63"/>
    <mergeCell ref="A40:C40"/>
    <mergeCell ref="A41:C41"/>
    <mergeCell ref="A43:C43"/>
    <mergeCell ref="A42:C42"/>
    <mergeCell ref="A44:C44"/>
    <mergeCell ref="A37:C37"/>
    <mergeCell ref="A38:C38"/>
    <mergeCell ref="A39:C39"/>
    <mergeCell ref="A103:C103"/>
    <mergeCell ref="A77:C77"/>
    <mergeCell ref="A78:C78"/>
    <mergeCell ref="A100:C100"/>
    <mergeCell ref="A102:C102"/>
    <mergeCell ref="A80:C80"/>
    <mergeCell ref="A79:C79"/>
    <mergeCell ref="A81:C81"/>
    <mergeCell ref="A82:C82"/>
    <mergeCell ref="A45:C45"/>
    <mergeCell ref="A87:C87"/>
    <mergeCell ref="A96:C96"/>
    <mergeCell ref="A97:C97"/>
    <mergeCell ref="A95:C95"/>
    <mergeCell ref="A101:C101"/>
    <mergeCell ref="A99:C99"/>
    <mergeCell ref="A27:C27"/>
    <mergeCell ref="A22:C22"/>
    <mergeCell ref="A21:C21"/>
    <mergeCell ref="A24:C24"/>
    <mergeCell ref="A25:C25"/>
    <mergeCell ref="A26:C26"/>
    <mergeCell ref="A16:C16"/>
    <mergeCell ref="A17:C17"/>
    <mergeCell ref="A18:C18"/>
    <mergeCell ref="A19:C19"/>
    <mergeCell ref="A20:C20"/>
    <mergeCell ref="A5:C5"/>
    <mergeCell ref="A9:C9"/>
    <mergeCell ref="A10:C10"/>
    <mergeCell ref="A1:H1"/>
    <mergeCell ref="A3:H3"/>
    <mergeCell ref="A84:C84"/>
    <mergeCell ref="A85:C85"/>
    <mergeCell ref="A86:C86"/>
    <mergeCell ref="A8:C8"/>
    <mergeCell ref="A12:C12"/>
    <mergeCell ref="A11:C11"/>
    <mergeCell ref="A32:C32"/>
    <mergeCell ref="A33:C33"/>
    <mergeCell ref="A34:C34"/>
    <mergeCell ref="A35:C35"/>
    <mergeCell ref="A36:C36"/>
    <mergeCell ref="A28:C28"/>
    <mergeCell ref="A29:C29"/>
    <mergeCell ref="A30:C30"/>
    <mergeCell ref="A31:C31"/>
    <mergeCell ref="A13:C13"/>
    <mergeCell ref="A14:C14"/>
    <mergeCell ref="A23:C23"/>
    <mergeCell ref="A15:C15"/>
  </mergeCells>
  <pageMargins left="0.7" right="0.7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</vt:lpstr>
      <vt:lpstr> Račun prihoda i rashoda</vt:lpstr>
      <vt:lpstr>Rashodi prema funkcijskoj kl</vt:lpstr>
      <vt:lpstr>Račun financiranja</vt:lpstr>
      <vt:lpstr>POSEBNI DIO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Ksenija Tutić</cp:lastModifiedBy>
  <cp:lastPrinted>2024-01-03T09:52:27Z</cp:lastPrinted>
  <dcterms:created xsi:type="dcterms:W3CDTF">2022-08-12T12:51:27Z</dcterms:created>
  <dcterms:modified xsi:type="dcterms:W3CDTF">2025-12-30T13:11:37Z</dcterms:modified>
</cp:coreProperties>
</file>